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ภาระค่าใช้จ่าย(รวมเบี้ย)" sheetId="1" r:id="rId1"/>
    <sheet name="ภาระค่าใช้จ่าย(ไม่รวมเบี้ย)" sheetId="2" r:id="rId2"/>
    <sheet name="รายงานความเข้ากันได้" sheetId="3" r:id="rId3"/>
  </sheets>
  <definedNames/>
  <calcPr fullCalcOnLoad="1"/>
</workbook>
</file>

<file path=xl/sharedStrings.xml><?xml version="1.0" encoding="utf-8"?>
<sst xmlns="http://schemas.openxmlformats.org/spreadsheetml/2006/main" count="653" uniqueCount="109">
  <si>
    <t>ชื่อสายงาน</t>
  </si>
  <si>
    <t>ที่</t>
  </si>
  <si>
    <t>นายช่างโยธา</t>
  </si>
  <si>
    <t>หมายเหตุ</t>
  </si>
  <si>
    <t>นักพัฒนาชุมชน</t>
  </si>
  <si>
    <t>-</t>
  </si>
  <si>
    <t>จำนวนที่มีอยู่ปัจจุบัน</t>
  </si>
  <si>
    <t>ระดับตำแหน่ง</t>
  </si>
  <si>
    <t>จำนวนทั้งหมด</t>
  </si>
  <si>
    <t>อัตราตำแหน่งที่คาดว่าจะต้องใช้ในช่วงระยะเวลา ๓ ปีข้างหน้า</t>
  </si>
  <si>
    <t>อัตรากำลังคน เพิ่ม/ลด</t>
  </si>
  <si>
    <t xml:space="preserve">รวม </t>
  </si>
  <si>
    <t>รวมเป็นค่าใช้จ่ายบุคคลทั้งสิ้น</t>
  </si>
  <si>
    <t>สำนักงานปลัด อบต. (๐๑)</t>
  </si>
  <si>
    <t>ลูกจ้างประจำ</t>
  </si>
  <si>
    <t>ผู้ช่วยเจ้าพนักงานธุรการ</t>
  </si>
  <si>
    <t>ผู้อำนวยการกองคลัง (นักบริหารงานการคลัง)</t>
  </si>
  <si>
    <t>กองช่าง (๐๕)</t>
  </si>
  <si>
    <t>ผู้อำนวยการกองช่าง (นักบริหารงานช่าง)</t>
  </si>
  <si>
    <t>คิดร้อยละ ๔๐ ของงบประมาณรายจ่ายประจำปี</t>
  </si>
  <si>
    <t>ปลัด อบต. (นักบริหารงานท้องถิ่น)</t>
  </si>
  <si>
    <t>กลาง</t>
  </si>
  <si>
    <t>ต้น</t>
  </si>
  <si>
    <t>หัวหน้าสำนักปลัด (นักบริหารงานทั่วไป)</t>
  </si>
  <si>
    <t>นักจัดการงานทั่วไป</t>
  </si>
  <si>
    <t>ปก.</t>
  </si>
  <si>
    <t>นักทรัพยากรบุคคล</t>
  </si>
  <si>
    <t>ชก.</t>
  </si>
  <si>
    <t>นักวิเคราะห์นโยบายและแผน</t>
  </si>
  <si>
    <t>เจ้าพนักงานธุรการ</t>
  </si>
  <si>
    <t>ชง.</t>
  </si>
  <si>
    <t>กองการศึกษา ศาสนาและวัฒนธรรม (๐๘)</t>
  </si>
  <si>
    <t xml:space="preserve"> </t>
  </si>
  <si>
    <t>ผู้ช่วยนายช่างไฟฟ้า</t>
  </si>
  <si>
    <t>ผู้ช่วยเจ้าพนักงานพัฒนาชุมชน</t>
  </si>
  <si>
    <t>กำหนดเพิ่ม</t>
  </si>
  <si>
    <t>ว่างเดิม</t>
  </si>
  <si>
    <t>เจ้าพนักงานจัดเก็บรายได้</t>
  </si>
  <si>
    <t>ผู้ช่วยเจ้าพนักงานการเงินและบัญชี</t>
  </si>
  <si>
    <t>ผู้ช่วยเจ้าพนักงานพัสดุ</t>
  </si>
  <si>
    <t>ผู้ช่วยเจ้าพนักงานจัดเก็บรายได้</t>
  </si>
  <si>
    <t>ปง./ชง.</t>
  </si>
  <si>
    <t>ปก./ชก.</t>
  </si>
  <si>
    <t>ผู้ดูแลเด็ก</t>
  </si>
  <si>
    <t>พนักงานขับรถยนต์ (รถบรรทุกน้ำ)</t>
  </si>
  <si>
    <t xml:space="preserve">๙.  ภาระค่าใช้จ่ายเกี่ยวกับเงินเดือนและประโยชน์ตอบแทนอื่น  </t>
  </si>
  <si>
    <t>เงินอุดหนุน</t>
  </si>
  <si>
    <t>หน่วยตรวจสอบภายใน</t>
  </si>
  <si>
    <t>นักวิชาการตรวจสอบภายใน</t>
  </si>
  <si>
    <t>พนักงานจ้างตามภารกิจ</t>
  </si>
  <si>
    <t xml:space="preserve">พนักงานขับรถยนต์ </t>
  </si>
  <si>
    <t>ผู้ช่วยเจ้าพนักงานป้องกันฯ</t>
  </si>
  <si>
    <t>พนักงานจ้างทั่วไป</t>
  </si>
  <si>
    <t>นักการภารโรง</t>
  </si>
  <si>
    <t>คนสวน</t>
  </si>
  <si>
    <t>คนงานทั่วไป(แม่บ้าน)</t>
  </si>
  <si>
    <t>กองคลัง (๐4)</t>
  </si>
  <si>
    <t>เจ้าพนักงานพัสดุ</t>
  </si>
  <si>
    <t>เจ้าพนักงานการเงินและบัญชี</t>
  </si>
  <si>
    <t>ผู้ช่วยนายช่างโยธา</t>
  </si>
  <si>
    <t>กองสาธารณสุขและสิ่งแวดล้อม (๐6)</t>
  </si>
  <si>
    <t>เจ้าพนักงานสาธารณสุข</t>
  </si>
  <si>
    <t>ปง.</t>
  </si>
  <si>
    <t>ผู้ช่วยเจ้าพนักงานสัตวบาล</t>
  </si>
  <si>
    <t>ศูนย์พัฒนาเด็กเล็ก</t>
  </si>
  <si>
    <t>ครู</t>
  </si>
  <si>
    <t>คศ.1</t>
  </si>
  <si>
    <t>ผู้ช่วยครูผู้ดูแลเด็ก</t>
  </si>
  <si>
    <t>ว่าง(เงินอุดหนุน)</t>
  </si>
  <si>
    <t>งินอุดหนุน (ว่าง ๑)</t>
  </si>
  <si>
    <t>เงินเดือน</t>
  </si>
  <si>
    <t>(1)</t>
  </si>
  <si>
    <t>ประมาณการประโยชน์ตอบแทนอื่น 15%</t>
  </si>
  <si>
    <t>+1</t>
  </si>
  <si>
    <t xml:space="preserve">จำนวน(คน </t>
  </si>
  <si>
    <t>เงินประจำตำแหน่ง</t>
  </si>
  <si>
    <t>(2)</t>
  </si>
  <si>
    <t>ภาระค่าใช้จ่ายเพิ่มขึ้น (3)</t>
  </si>
  <si>
    <t>ค่าใช้จ่ายรวม  (4)</t>
  </si>
  <si>
    <t>(5)</t>
  </si>
  <si>
    <t>(6)</t>
  </si>
  <si>
    <t>(7)</t>
  </si>
  <si>
    <t>(8)</t>
  </si>
  <si>
    <r>
      <t>ผู้อำนวยการกองการศึกษาฯ</t>
    </r>
    <r>
      <rPr>
        <sz val="10"/>
        <rFont val="TH SarabunIT๙"/>
        <family val="2"/>
      </rPr>
      <t xml:space="preserve"> (นักบริหารงานการศึกษา)</t>
    </r>
  </si>
  <si>
    <r>
      <t xml:space="preserve">ผู้อำนวยการกองสาธารณสุขฯ </t>
    </r>
    <r>
      <rPr>
        <sz val="10"/>
        <rFont val="TH SarabunIT๙"/>
        <family val="2"/>
      </rPr>
      <t>(นักบริหารงานสาธารณสุข)</t>
    </r>
  </si>
  <si>
    <t>1. งบประมาณรายจ่ายประจำปี 2564  เป็นเงิน</t>
  </si>
  <si>
    <t>2. งบประมาณรายจ่ายประจำปี 2565  เป็นเงิน</t>
  </si>
  <si>
    <t>3. งบประมาณรายจ่ายประจำปี 2566  เป็นเงิน</t>
  </si>
  <si>
    <t>32,500,000 บาท (จากข้อบัญญัติงบประมาณ)</t>
  </si>
  <si>
    <t>34,125,000 บาท (ประมาณการเพิ่มขึ้นร้อยละ 5 จากงบประมาณรายจ่ายปี 2564)</t>
  </si>
  <si>
    <t>35,831,250 บาท (ประมาณการเพิ่มขึ้นร้อยละ 5 จากงบประมาณรายจ่ายปี 2565)</t>
  </si>
  <si>
    <t>+3</t>
  </si>
  <si>
    <t>25,222,800 บาท (จากข้อบัญญัติงบประมาณ)</t>
  </si>
  <si>
    <t>26,483,940 บาท (ประมาณการเพิ่มขึ้นร้อยละ 5 จากงบประมาณรายจ่ายปี 2564)</t>
  </si>
  <si>
    <t>27,808,137 บาท (ประมาณการเพิ่มขึ้นร้อยละ 5 จากงบประมาณรายจ่ายปี 2565)</t>
  </si>
  <si>
    <t>หมายเหตุ (ไม่รวมเงินอุดหนุนทั่วไป)</t>
  </si>
  <si>
    <t xml:space="preserve"> -</t>
  </si>
  <si>
    <t>สำนักปลัด อบต. (๐๑)</t>
  </si>
  <si>
    <t>ว่าง</t>
  </si>
  <si>
    <t>รายงานความเข้ากันได้สำหรับ ภาระค่าใช้จ่าย-ข้อ9 (ขามสมบูรณ์).xls</t>
  </si>
  <si>
    <t>ทำงานบน 18/4/2021 15:15</t>
  </si>
  <si>
    <t>ฟีเจอร์ต่อไปนี้ในเวิร์กบุ๊กนี้ไม่ได้รับการสนับสนุนโดย Excel เวอร์ชันก่อนหน้า ฟีเจอร์เหล่านี้อาจสูญหายหรือลดความสามารถลงเมื่อเปิดเวิร์กบุ๊กนี้ใน Excel เวอร์ชันก่อนหน้า หรือถ้าคุณบันทึกเวิร์กบุ๊กนี้ในรูปแบบไฟล์เวอร์ชันก่อนหน้า</t>
  </si>
  <si>
    <t>ความไม่เข้ากันที่ไม่ร้ายแรง</t>
  </si>
  <si>
    <t>จำนวนที่เกิดขึ้น</t>
  </si>
  <si>
    <t>เวอร์ชัน</t>
  </si>
  <si>
    <t>มีบางเซลล์หรือสไตล์ในเวิร์กบุ๊กนี้มีการจัดรูปแบบที่ไม่ได้รับการสนับสนุนโดยรูปแบบไฟล์ที่เลือก รูปแบบเหล่านี้จะถูกแปลงเป็นรูปแบบที่ใกล้เคียงที่สุดที่มีอยู่</t>
  </si>
  <si>
    <t>Excel 97-2003</t>
  </si>
  <si>
    <t>นักวิชาการศึกษา</t>
  </si>
  <si>
    <t xml:space="preserve"> 9. ภาระค่าใช้จ่ายเกี่ยวกับเงินเดือนและประโยชน์ตอบแทนอื่น  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</si>
</sst>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\ &quot;р.&quot;;\-#,##0\ &quot;р.&quot;"/>
    <numFmt numFmtId="192" formatCode="#,##0\ &quot;р.&quot;;[Red]\-#,##0\ &quot;р.&quot;"/>
    <numFmt numFmtId="193" formatCode="#,##0.00\ &quot;р.&quot;;\-#,##0.00\ &quot;р.&quot;"/>
    <numFmt numFmtId="194" formatCode="#,##0.00\ &quot;р.&quot;;[Red]\-#,##0.00\ &quot;р.&quot;"/>
    <numFmt numFmtId="195" formatCode="_-* #,##0\ &quot;р.&quot;_-;\-* #,##0\ &quot;р.&quot;_-;_-* &quot;-&quot;\ &quot;р.&quot;_-;_-@_-"/>
    <numFmt numFmtId="196" formatCode="_-* #,##0\ _р_._-;\-* #,##0\ _р_._-;_-* &quot;-&quot;\ _р_._-;_-@_-"/>
    <numFmt numFmtId="197" formatCode="_-* #,##0.00\ &quot;р.&quot;_-;\-* #,##0.00\ &quot;р.&quot;_-;_-* &quot;-&quot;??\ &quot;р.&quot;_-;_-@_-"/>
    <numFmt numFmtId="198" formatCode="_-* #,##0.00\ _р_._-;\-* #,##0.00\ _р_._-;_-* &quot;-&quot;??\ _р_._-;_-@_-"/>
    <numFmt numFmtId="199" formatCode="\t&quot;р.&quot;#,##0_);\(\t&quot;р.&quot;#,##0\)"/>
    <numFmt numFmtId="200" formatCode="\t&quot;р.&quot;#,##0_);[Red]\(\t&quot;р.&quot;#,##0\)"/>
    <numFmt numFmtId="201" formatCode="\t&quot;р.&quot;#,##0.00_);\(\t&quot;р.&quot;#,##0.00\)"/>
    <numFmt numFmtId="202" formatCode="\t&quot;р.&quot;#,##0.00_);[Red]\(\t&quot;р.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_-* #,##0.0\ _р_._-;\-* #,##0.0\ _р_._-;_-* &quot;-&quot;??\ _р_._-;_-@_-"/>
    <numFmt numFmtId="208" formatCode="_-* #,##0\ _р_._-;\-* #,##0\ _р_._-;_-* &quot;-&quot;??\ _р_._-;_-@_-"/>
    <numFmt numFmtId="209" formatCode="0.0%"/>
    <numFmt numFmtId="210" formatCode="[$-41E]d\ mmmm\ yyyy"/>
    <numFmt numFmtId="211" formatCode="0.000000000000000"/>
    <numFmt numFmtId="212" formatCode="[$-D00041E]0"/>
    <numFmt numFmtId="213" formatCode="#,##0_ ;\-#,##0\ "/>
  </numFmts>
  <fonts count="52">
    <font>
      <sz val="16"/>
      <name val="Angsana News"/>
      <family val="0"/>
    </font>
    <font>
      <u val="single"/>
      <sz val="12"/>
      <color indexed="12"/>
      <name val="Angsana News"/>
      <family val="0"/>
    </font>
    <font>
      <u val="single"/>
      <sz val="12"/>
      <color indexed="36"/>
      <name val="Angsana News"/>
      <family val="0"/>
    </font>
    <font>
      <sz val="10"/>
      <name val="Arial"/>
      <family val="2"/>
    </font>
    <font>
      <sz val="16"/>
      <name val="TH SarabunIT๙"/>
      <family val="2"/>
    </font>
    <font>
      <b/>
      <sz val="14"/>
      <name val="TH SarabunIT๙"/>
      <family val="2"/>
    </font>
    <font>
      <sz val="15"/>
      <name val="TH SarabunIT๙"/>
      <family val="2"/>
    </font>
    <font>
      <sz val="14"/>
      <name val="TH SarabunIT๙"/>
      <family val="2"/>
    </font>
    <font>
      <b/>
      <sz val="16"/>
      <name val="TH SarabunIT๙"/>
      <family val="2"/>
    </font>
    <font>
      <b/>
      <sz val="10"/>
      <name val="TH SarabunIT๙"/>
      <family val="2"/>
    </font>
    <font>
      <b/>
      <sz val="12"/>
      <name val="TH SarabunIT๙"/>
      <family val="2"/>
    </font>
    <font>
      <b/>
      <sz val="15"/>
      <name val="TH SarabunIT๙"/>
      <family val="2"/>
    </font>
    <font>
      <sz val="10"/>
      <name val="TH SarabunIT๙"/>
      <family val="2"/>
    </font>
    <font>
      <sz val="12"/>
      <name val="TH SarabunIT๙"/>
      <family val="2"/>
    </font>
    <font>
      <b/>
      <u val="single"/>
      <sz val="12"/>
      <name val="TH SarabunIT๙"/>
      <family val="2"/>
    </font>
    <font>
      <b/>
      <sz val="16"/>
      <name val="Angsana News"/>
      <family val="0"/>
    </font>
    <font>
      <sz val="11"/>
      <color indexed="8"/>
      <name val="Angsana New"/>
      <family val="2"/>
    </font>
    <font>
      <sz val="11"/>
      <color indexed="9"/>
      <name val="Angsana New"/>
      <family val="2"/>
    </font>
    <font>
      <b/>
      <sz val="11"/>
      <color indexed="52"/>
      <name val="Angsana New"/>
      <family val="2"/>
    </font>
    <font>
      <sz val="11"/>
      <color indexed="10"/>
      <name val="Angsana New"/>
      <family val="2"/>
    </font>
    <font>
      <i/>
      <sz val="11"/>
      <color indexed="23"/>
      <name val="Angsana New"/>
      <family val="2"/>
    </font>
    <font>
      <b/>
      <sz val="18"/>
      <color indexed="56"/>
      <name val="Cordia New"/>
      <family val="2"/>
    </font>
    <font>
      <b/>
      <sz val="11"/>
      <color indexed="9"/>
      <name val="Angsana New"/>
      <family val="2"/>
    </font>
    <font>
      <sz val="11"/>
      <color indexed="52"/>
      <name val="Angsana New"/>
      <family val="2"/>
    </font>
    <font>
      <sz val="11"/>
      <color indexed="17"/>
      <name val="Angsana New"/>
      <family val="2"/>
    </font>
    <font>
      <sz val="11"/>
      <color indexed="62"/>
      <name val="Angsana New"/>
      <family val="2"/>
    </font>
    <font>
      <sz val="11"/>
      <color indexed="60"/>
      <name val="Angsana New"/>
      <family val="2"/>
    </font>
    <font>
      <b/>
      <sz val="11"/>
      <color indexed="8"/>
      <name val="Angsana New"/>
      <family val="2"/>
    </font>
    <font>
      <sz val="11"/>
      <color indexed="20"/>
      <name val="Angsana New"/>
      <family val="2"/>
    </font>
    <font>
      <b/>
      <sz val="11"/>
      <color indexed="63"/>
      <name val="Angsana New"/>
      <family val="2"/>
    </font>
    <font>
      <b/>
      <sz val="15"/>
      <color indexed="56"/>
      <name val="Angsana New"/>
      <family val="2"/>
    </font>
    <font>
      <b/>
      <sz val="13"/>
      <color indexed="56"/>
      <name val="Angsana New"/>
      <family val="2"/>
    </font>
    <font>
      <b/>
      <sz val="11"/>
      <color indexed="56"/>
      <name val="Angsana New"/>
      <family val="2"/>
    </font>
    <font>
      <sz val="15"/>
      <color indexed="8"/>
      <name val="TH SarabunIT๙"/>
      <family val="0"/>
    </font>
    <font>
      <sz val="14"/>
      <color indexed="8"/>
      <name val="TH SarabunIT๙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Arial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b/>
      <sz val="11"/>
      <color rgb="FF3F3F3F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3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3" fontId="5" fillId="0" borderId="0" xfId="38" applyNumberFormat="1" applyFont="1" applyBorder="1" applyAlignment="1">
      <alignment horizontal="center" shrinkToFit="1"/>
    </xf>
    <xf numFmtId="0" fontId="8" fillId="0" borderId="0" xfId="0" applyFont="1" applyAlignment="1">
      <alignment/>
    </xf>
    <xf numFmtId="1" fontId="10" fillId="0" borderId="10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 shrinkToFit="1"/>
    </xf>
    <xf numFmtId="3" fontId="6" fillId="0" borderId="0" xfId="38" applyNumberFormat="1" applyFont="1" applyBorder="1" applyAlignment="1">
      <alignment horizontal="center"/>
    </xf>
    <xf numFmtId="208" fontId="6" fillId="0" borderId="0" xfId="38" applyNumberFormat="1" applyFont="1" applyBorder="1" applyAlignment="1">
      <alignment horizontal="center"/>
    </xf>
    <xf numFmtId="208" fontId="6" fillId="0" borderId="0" xfId="38" applyNumberFormat="1" applyFont="1" applyBorder="1" applyAlignment="1" quotePrefix="1">
      <alignment horizontal="center"/>
    </xf>
    <xf numFmtId="0" fontId="6" fillId="0" borderId="0" xfId="0" applyFont="1" applyBorder="1" applyAlignment="1">
      <alignment shrinkToFit="1"/>
    </xf>
    <xf numFmtId="4" fontId="11" fillId="0" borderId="0" xfId="38" applyNumberFormat="1" applyFont="1" applyBorder="1" applyAlignment="1">
      <alignment horizontal="center"/>
    </xf>
    <xf numFmtId="208" fontId="11" fillId="0" borderId="0" xfId="38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98" fontId="5" fillId="0" borderId="0" xfId="38" applyFont="1" applyBorder="1" applyAlignment="1">
      <alignment/>
    </xf>
    <xf numFmtId="208" fontId="10" fillId="0" borderId="0" xfId="38" applyNumberFormat="1" applyFont="1" applyBorder="1" applyAlignment="1">
      <alignment/>
    </xf>
    <xf numFmtId="208" fontId="5" fillId="0" borderId="0" xfId="38" applyNumberFormat="1" applyFont="1" applyBorder="1" applyAlignment="1">
      <alignment/>
    </xf>
    <xf numFmtId="198" fontId="10" fillId="0" borderId="0" xfId="38" applyNumberFormat="1" applyFont="1" applyBorder="1" applyAlignment="1">
      <alignment/>
    </xf>
    <xf numFmtId="0" fontId="6" fillId="33" borderId="0" xfId="0" applyFont="1" applyFill="1" applyAlignment="1">
      <alignment/>
    </xf>
    <xf numFmtId="0" fontId="6" fillId="18" borderId="0" xfId="0" applyFont="1" applyFill="1" applyAlignment="1">
      <alignment/>
    </xf>
    <xf numFmtId="0" fontId="9" fillId="0" borderId="13" xfId="0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13" fillId="0" borderId="14" xfId="0" applyFont="1" applyBorder="1" applyAlignment="1">
      <alignment/>
    </xf>
    <xf numFmtId="1" fontId="13" fillId="0" borderId="15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3" fontId="13" fillId="0" borderId="17" xfId="0" applyNumberFormat="1" applyFont="1" applyBorder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3" fontId="13" fillId="0" borderId="14" xfId="38" applyNumberFormat="1" applyFont="1" applyBorder="1" applyAlignment="1">
      <alignment horizontal="center"/>
    </xf>
    <xf numFmtId="208" fontId="13" fillId="0" borderId="18" xfId="38" applyNumberFormat="1" applyFont="1" applyBorder="1" applyAlignment="1" quotePrefix="1">
      <alignment horizontal="center"/>
    </xf>
    <xf numFmtId="3" fontId="13" fillId="0" borderId="16" xfId="38" applyNumberFormat="1" applyFont="1" applyBorder="1" applyAlignment="1">
      <alignment horizontal="center"/>
    </xf>
    <xf numFmtId="3" fontId="13" fillId="0" borderId="19" xfId="38" applyNumberFormat="1" applyFont="1" applyBorder="1" applyAlignment="1">
      <alignment horizontal="center"/>
    </xf>
    <xf numFmtId="0" fontId="13" fillId="0" borderId="0" xfId="0" applyFont="1" applyAlignment="1">
      <alignment/>
    </xf>
    <xf numFmtId="3" fontId="13" fillId="0" borderId="20" xfId="0" applyNumberFormat="1" applyFont="1" applyBorder="1" applyAlignment="1" quotePrefix="1">
      <alignment horizontal="center" shrinkToFit="1"/>
    </xf>
    <xf numFmtId="1" fontId="13" fillId="33" borderId="21" xfId="0" applyNumberFormat="1" applyFont="1" applyFill="1" applyBorder="1" applyAlignment="1">
      <alignment horizontal="center"/>
    </xf>
    <xf numFmtId="0" fontId="14" fillId="33" borderId="18" xfId="0" applyFont="1" applyFill="1" applyBorder="1" applyAlignment="1">
      <alignment/>
    </xf>
    <xf numFmtId="49" fontId="13" fillId="33" borderId="22" xfId="0" applyNumberFormat="1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198" fontId="13" fillId="33" borderId="18" xfId="38" applyFont="1" applyFill="1" applyBorder="1" applyAlignment="1">
      <alignment horizontal="center"/>
    </xf>
    <xf numFmtId="208" fontId="13" fillId="33" borderId="22" xfId="38" applyNumberFormat="1" applyFont="1" applyFill="1" applyBorder="1" applyAlignment="1">
      <alignment horizontal="center"/>
    </xf>
    <xf numFmtId="208" fontId="13" fillId="33" borderId="18" xfId="38" applyNumberFormat="1" applyFont="1" applyFill="1" applyBorder="1" applyAlignment="1">
      <alignment horizontal="center"/>
    </xf>
    <xf numFmtId="3" fontId="13" fillId="33" borderId="23" xfId="38" applyNumberFormat="1" applyFont="1" applyFill="1" applyBorder="1" applyAlignment="1">
      <alignment horizontal="center"/>
    </xf>
    <xf numFmtId="208" fontId="13" fillId="33" borderId="18" xfId="38" applyNumberFormat="1" applyFont="1" applyFill="1" applyBorder="1" applyAlignment="1">
      <alignment/>
    </xf>
    <xf numFmtId="3" fontId="13" fillId="33" borderId="18" xfId="38" applyNumberFormat="1" applyFont="1" applyFill="1" applyBorder="1" applyAlignment="1">
      <alignment horizontal="center"/>
    </xf>
    <xf numFmtId="3" fontId="13" fillId="33" borderId="24" xfId="38" applyNumberFormat="1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3" fillId="33" borderId="24" xfId="0" applyFont="1" applyFill="1" applyBorder="1" applyAlignment="1">
      <alignment horizontal="center" shrinkToFit="1"/>
    </xf>
    <xf numFmtId="1" fontId="13" fillId="0" borderId="21" xfId="0" applyNumberFormat="1" applyFont="1" applyBorder="1" applyAlignment="1">
      <alignment horizontal="center"/>
    </xf>
    <xf numFmtId="0" fontId="13" fillId="0" borderId="18" xfId="0" applyFont="1" applyBorder="1" applyAlignment="1">
      <alignment/>
    </xf>
    <xf numFmtId="1" fontId="13" fillId="0" borderId="22" xfId="0" applyNumberFormat="1" applyFont="1" applyBorder="1" applyAlignment="1">
      <alignment horizontal="center"/>
    </xf>
    <xf numFmtId="1" fontId="13" fillId="0" borderId="18" xfId="0" applyNumberFormat="1" applyFont="1" applyBorder="1" applyAlignment="1">
      <alignment horizontal="center"/>
    </xf>
    <xf numFmtId="49" fontId="13" fillId="0" borderId="14" xfId="38" applyNumberFormat="1" applyFont="1" applyBorder="1" applyAlignment="1">
      <alignment horizontal="center"/>
    </xf>
    <xf numFmtId="3" fontId="13" fillId="0" borderId="18" xfId="38" applyNumberFormat="1" applyFont="1" applyBorder="1" applyAlignment="1">
      <alignment horizontal="center"/>
    </xf>
    <xf numFmtId="3" fontId="13" fillId="0" borderId="25" xfId="38" applyNumberFormat="1" applyFont="1" applyBorder="1" applyAlignment="1">
      <alignment horizontal="center"/>
    </xf>
    <xf numFmtId="0" fontId="13" fillId="0" borderId="24" xfId="0" applyFont="1" applyBorder="1" applyAlignment="1" quotePrefix="1">
      <alignment horizontal="center" shrinkToFit="1"/>
    </xf>
    <xf numFmtId="198" fontId="13" fillId="33" borderId="14" xfId="38" applyFont="1" applyFill="1" applyBorder="1" applyAlignment="1">
      <alignment horizontal="center"/>
    </xf>
    <xf numFmtId="1" fontId="13" fillId="33" borderId="18" xfId="0" applyNumberFormat="1" applyFont="1" applyFill="1" applyBorder="1" applyAlignment="1">
      <alignment horizontal="center"/>
    </xf>
    <xf numFmtId="208" fontId="13" fillId="33" borderId="24" xfId="38" applyNumberFormat="1" applyFont="1" applyFill="1" applyBorder="1" applyAlignment="1">
      <alignment horizontal="center"/>
    </xf>
    <xf numFmtId="3" fontId="13" fillId="33" borderId="14" xfId="38" applyNumberFormat="1" applyFont="1" applyFill="1" applyBorder="1" applyAlignment="1">
      <alignment horizontal="center"/>
    </xf>
    <xf numFmtId="3" fontId="13" fillId="33" borderId="25" xfId="38" applyNumberFormat="1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 shrinkToFit="1"/>
    </xf>
    <xf numFmtId="3" fontId="13" fillId="0" borderId="23" xfId="38" applyNumberFormat="1" applyFont="1" applyBorder="1" applyAlignment="1">
      <alignment horizontal="center"/>
    </xf>
    <xf numFmtId="1" fontId="13" fillId="0" borderId="22" xfId="0" applyNumberFormat="1" applyFont="1" applyBorder="1" applyAlignment="1">
      <alignment horizontal="center" shrinkToFit="1"/>
    </xf>
    <xf numFmtId="0" fontId="13" fillId="0" borderId="18" xfId="0" applyFont="1" applyBorder="1" applyAlignment="1">
      <alignment shrinkToFit="1"/>
    </xf>
    <xf numFmtId="0" fontId="14" fillId="0" borderId="18" xfId="0" applyFont="1" applyBorder="1" applyAlignment="1">
      <alignment/>
    </xf>
    <xf numFmtId="198" fontId="13" fillId="0" borderId="18" xfId="38" applyFont="1" applyBorder="1" applyAlignment="1">
      <alignment horizontal="center"/>
    </xf>
    <xf numFmtId="208" fontId="13" fillId="0" borderId="22" xfId="38" applyNumberFormat="1" applyFont="1" applyBorder="1" applyAlignment="1">
      <alignment horizontal="center"/>
    </xf>
    <xf numFmtId="208" fontId="13" fillId="0" borderId="18" xfId="38" applyNumberFormat="1" applyFont="1" applyBorder="1" applyAlignment="1">
      <alignment horizontal="center"/>
    </xf>
    <xf numFmtId="208" fontId="13" fillId="0" borderId="18" xfId="38" applyNumberFormat="1" applyFont="1" applyBorder="1" applyAlignment="1">
      <alignment/>
    </xf>
    <xf numFmtId="3" fontId="13" fillId="0" borderId="24" xfId="38" applyNumberFormat="1" applyFont="1" applyBorder="1" applyAlignment="1">
      <alignment horizontal="center"/>
    </xf>
    <xf numFmtId="0" fontId="13" fillId="0" borderId="24" xfId="0" applyFont="1" applyBorder="1" applyAlignment="1">
      <alignment horizontal="center" shrinkToFit="1"/>
    </xf>
    <xf numFmtId="208" fontId="13" fillId="0" borderId="24" xfId="38" applyNumberFormat="1" applyFont="1" applyBorder="1" applyAlignment="1">
      <alignment horizontal="center"/>
    </xf>
    <xf numFmtId="1" fontId="13" fillId="33" borderId="22" xfId="0" applyNumberFormat="1" applyFont="1" applyFill="1" applyBorder="1" applyAlignment="1">
      <alignment horizontal="center" shrinkToFit="1"/>
    </xf>
    <xf numFmtId="208" fontId="13" fillId="33" borderId="18" xfId="38" applyNumberFormat="1" applyFont="1" applyFill="1" applyBorder="1" applyAlignment="1" quotePrefix="1">
      <alignment horizontal="center"/>
    </xf>
    <xf numFmtId="0" fontId="13" fillId="33" borderId="24" xfId="0" applyFont="1" applyFill="1" applyBorder="1" applyAlignment="1" quotePrefix="1">
      <alignment horizontal="center" shrinkToFit="1"/>
    </xf>
    <xf numFmtId="1" fontId="13" fillId="0" borderId="26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" fontId="13" fillId="0" borderId="27" xfId="0" applyNumberFormat="1" applyFont="1" applyBorder="1" applyAlignment="1">
      <alignment horizontal="center"/>
    </xf>
    <xf numFmtId="0" fontId="13" fillId="0" borderId="27" xfId="0" applyFont="1" applyBorder="1" applyAlignment="1">
      <alignment/>
    </xf>
    <xf numFmtId="208" fontId="13" fillId="0" borderId="27" xfId="38" applyNumberFormat="1" applyFont="1" applyBorder="1" applyAlignment="1" quotePrefix="1">
      <alignment horizontal="center"/>
    </xf>
    <xf numFmtId="3" fontId="13" fillId="0" borderId="27" xfId="38" applyNumberFormat="1" applyFont="1" applyBorder="1" applyAlignment="1">
      <alignment horizontal="center"/>
    </xf>
    <xf numFmtId="3" fontId="13" fillId="0" borderId="11" xfId="38" applyNumberFormat="1" applyFont="1" applyBorder="1" applyAlignment="1">
      <alignment horizontal="center"/>
    </xf>
    <xf numFmtId="3" fontId="13" fillId="0" borderId="28" xfId="38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0" fillId="0" borderId="24" xfId="0" applyFont="1" applyBorder="1" applyAlignment="1">
      <alignment horizontal="center" shrinkToFit="1"/>
    </xf>
    <xf numFmtId="0" fontId="13" fillId="0" borderId="29" xfId="0" applyFont="1" applyBorder="1" applyAlignment="1">
      <alignment/>
    </xf>
    <xf numFmtId="0" fontId="14" fillId="33" borderId="25" xfId="0" applyFont="1" applyFill="1" applyBorder="1" applyAlignment="1">
      <alignment/>
    </xf>
    <xf numFmtId="1" fontId="13" fillId="33" borderId="29" xfId="0" applyNumberFormat="1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208" fontId="13" fillId="33" borderId="14" xfId="38" applyNumberFormat="1" applyFont="1" applyFill="1" applyBorder="1" applyAlignment="1">
      <alignment horizontal="center"/>
    </xf>
    <xf numFmtId="0" fontId="13" fillId="33" borderId="22" xfId="0" applyFont="1" applyFill="1" applyBorder="1" applyAlignment="1">
      <alignment/>
    </xf>
    <xf numFmtId="1" fontId="13" fillId="0" borderId="30" xfId="0" applyNumberFormat="1" applyFont="1" applyBorder="1" applyAlignment="1">
      <alignment horizontal="center"/>
    </xf>
    <xf numFmtId="1" fontId="13" fillId="0" borderId="29" xfId="0" applyNumberFormat="1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 shrinkToFit="1"/>
    </xf>
    <xf numFmtId="0" fontId="13" fillId="0" borderId="24" xfId="0" applyFont="1" applyBorder="1" applyAlignment="1">
      <alignment/>
    </xf>
    <xf numFmtId="49" fontId="13" fillId="0" borderId="24" xfId="0" applyNumberFormat="1" applyFont="1" applyBorder="1" applyAlignment="1" quotePrefix="1">
      <alignment horizontal="center"/>
    </xf>
    <xf numFmtId="0" fontId="13" fillId="33" borderId="14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/>
    </xf>
    <xf numFmtId="208" fontId="13" fillId="33" borderId="29" xfId="38" applyNumberFormat="1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 shrinkToFit="1"/>
    </xf>
    <xf numFmtId="1" fontId="13" fillId="0" borderId="22" xfId="0" applyNumberFormat="1" applyFont="1" applyBorder="1" applyAlignment="1" quotePrefix="1">
      <alignment horizontal="center" shrinkToFit="1"/>
    </xf>
    <xf numFmtId="1" fontId="13" fillId="0" borderId="22" xfId="0" applyNumberFormat="1" applyFont="1" applyBorder="1" applyAlignment="1" quotePrefix="1">
      <alignment horizontal="center"/>
    </xf>
    <xf numFmtId="0" fontId="14" fillId="33" borderId="24" xfId="0" applyFont="1" applyFill="1" applyBorder="1" applyAlignment="1">
      <alignment shrinkToFit="1"/>
    </xf>
    <xf numFmtId="0" fontId="13" fillId="33" borderId="18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3" fontId="13" fillId="33" borderId="26" xfId="38" applyNumberFormat="1" applyFont="1" applyFill="1" applyBorder="1" applyAlignment="1">
      <alignment horizontal="center"/>
    </xf>
    <xf numFmtId="208" fontId="13" fillId="33" borderId="0" xfId="38" applyNumberFormat="1" applyFont="1" applyFill="1" applyBorder="1" applyAlignment="1">
      <alignment/>
    </xf>
    <xf numFmtId="208" fontId="13" fillId="33" borderId="14" xfId="38" applyNumberFormat="1" applyFont="1" applyFill="1" applyBorder="1" applyAlignment="1">
      <alignment/>
    </xf>
    <xf numFmtId="3" fontId="13" fillId="33" borderId="25" xfId="38" applyNumberFormat="1" applyFont="1" applyFill="1" applyBorder="1" applyAlignment="1">
      <alignment horizontal="center" shrinkToFit="1"/>
    </xf>
    <xf numFmtId="0" fontId="13" fillId="0" borderId="24" xfId="0" applyFont="1" applyBorder="1" applyAlignment="1">
      <alignment shrinkToFit="1"/>
    </xf>
    <xf numFmtId="0" fontId="13" fillId="18" borderId="18" xfId="0" applyFont="1" applyFill="1" applyBorder="1" applyAlignment="1">
      <alignment/>
    </xf>
    <xf numFmtId="0" fontId="14" fillId="18" borderId="24" xfId="0" applyFont="1" applyFill="1" applyBorder="1" applyAlignment="1">
      <alignment shrinkToFit="1"/>
    </xf>
    <xf numFmtId="0" fontId="13" fillId="18" borderId="22" xfId="0" applyFont="1" applyFill="1" applyBorder="1" applyAlignment="1">
      <alignment/>
    </xf>
    <xf numFmtId="3" fontId="13" fillId="18" borderId="18" xfId="0" applyNumberFormat="1" applyFont="1" applyFill="1" applyBorder="1" applyAlignment="1">
      <alignment horizontal="center"/>
    </xf>
    <xf numFmtId="3" fontId="13" fillId="18" borderId="18" xfId="38" applyNumberFormat="1" applyFont="1" applyFill="1" applyBorder="1" applyAlignment="1">
      <alignment horizontal="center"/>
    </xf>
    <xf numFmtId="0" fontId="13" fillId="18" borderId="0" xfId="0" applyFont="1" applyFill="1" applyAlignment="1">
      <alignment/>
    </xf>
    <xf numFmtId="3" fontId="13" fillId="18" borderId="24" xfId="38" applyNumberFormat="1" applyFont="1" applyFill="1" applyBorder="1" applyAlignment="1">
      <alignment horizontal="center" shrinkToFit="1"/>
    </xf>
    <xf numFmtId="1" fontId="13" fillId="18" borderId="18" xfId="0" applyNumberFormat="1" applyFont="1" applyFill="1" applyBorder="1" applyAlignment="1">
      <alignment horizontal="center"/>
    </xf>
    <xf numFmtId="1" fontId="13" fillId="18" borderId="22" xfId="0" applyNumberFormat="1" applyFont="1" applyFill="1" applyBorder="1" applyAlignment="1">
      <alignment horizontal="center" shrinkToFit="1"/>
    </xf>
    <xf numFmtId="208" fontId="13" fillId="18" borderId="18" xfId="38" applyNumberFormat="1" applyFont="1" applyFill="1" applyBorder="1" applyAlignment="1" quotePrefix="1">
      <alignment horizontal="center"/>
    </xf>
    <xf numFmtId="3" fontId="13" fillId="18" borderId="14" xfId="38" applyNumberFormat="1" applyFont="1" applyFill="1" applyBorder="1" applyAlignment="1">
      <alignment horizontal="center"/>
    </xf>
    <xf numFmtId="3" fontId="13" fillId="18" borderId="25" xfId="38" applyNumberFormat="1" applyFont="1" applyFill="1" applyBorder="1" applyAlignment="1">
      <alignment horizontal="center"/>
    </xf>
    <xf numFmtId="3" fontId="13" fillId="0" borderId="26" xfId="38" applyNumberFormat="1" applyFont="1" applyBorder="1" applyAlignment="1">
      <alignment horizontal="center"/>
    </xf>
    <xf numFmtId="1" fontId="13" fillId="18" borderId="30" xfId="0" applyNumberFormat="1" applyFont="1" applyFill="1" applyBorder="1" applyAlignment="1">
      <alignment horizontal="center"/>
    </xf>
    <xf numFmtId="0" fontId="14" fillId="18" borderId="18" xfId="0" applyFont="1" applyFill="1" applyBorder="1" applyAlignment="1">
      <alignment/>
    </xf>
    <xf numFmtId="49" fontId="13" fillId="18" borderId="29" xfId="0" applyNumberFormat="1" applyFont="1" applyFill="1" applyBorder="1" applyAlignment="1">
      <alignment horizontal="center"/>
    </xf>
    <xf numFmtId="0" fontId="13" fillId="18" borderId="14" xfId="0" applyFont="1" applyFill="1" applyBorder="1" applyAlignment="1">
      <alignment horizontal="center"/>
    </xf>
    <xf numFmtId="0" fontId="13" fillId="18" borderId="0" xfId="0" applyFont="1" applyFill="1" applyBorder="1" applyAlignment="1">
      <alignment horizontal="center"/>
    </xf>
    <xf numFmtId="208" fontId="13" fillId="18" borderId="29" xfId="38" applyNumberFormat="1" applyFont="1" applyFill="1" applyBorder="1" applyAlignment="1">
      <alignment horizontal="center"/>
    </xf>
    <xf numFmtId="208" fontId="13" fillId="18" borderId="14" xfId="38" applyNumberFormat="1" applyFont="1" applyFill="1" applyBorder="1" applyAlignment="1">
      <alignment horizontal="center"/>
    </xf>
    <xf numFmtId="3" fontId="13" fillId="18" borderId="26" xfId="38" applyNumberFormat="1" applyFont="1" applyFill="1" applyBorder="1" applyAlignment="1">
      <alignment horizontal="center"/>
    </xf>
    <xf numFmtId="208" fontId="13" fillId="18" borderId="0" xfId="38" applyNumberFormat="1" applyFont="1" applyFill="1" applyBorder="1" applyAlignment="1">
      <alignment/>
    </xf>
    <xf numFmtId="208" fontId="13" fillId="18" borderId="14" xfId="38" applyNumberFormat="1" applyFont="1" applyFill="1" applyBorder="1" applyAlignment="1">
      <alignment/>
    </xf>
    <xf numFmtId="3" fontId="13" fillId="18" borderId="25" xfId="38" applyNumberFormat="1" applyFont="1" applyFill="1" applyBorder="1" applyAlignment="1">
      <alignment horizontal="center" shrinkToFit="1"/>
    </xf>
    <xf numFmtId="3" fontId="10" fillId="18" borderId="24" xfId="38" applyNumberFormat="1" applyFont="1" applyFill="1" applyBorder="1" applyAlignment="1">
      <alignment horizontal="center" shrinkToFit="1"/>
    </xf>
    <xf numFmtId="0" fontId="13" fillId="18" borderId="18" xfId="0" applyFont="1" applyFill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0" fontId="10" fillId="0" borderId="31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3" fontId="10" fillId="0" borderId="10" xfId="0" applyNumberFormat="1" applyFont="1" applyBorder="1" applyAlignment="1">
      <alignment horizontal="center"/>
    </xf>
    <xf numFmtId="49" fontId="10" fillId="0" borderId="10" xfId="38" applyNumberFormat="1" applyFont="1" applyBorder="1" applyAlignment="1">
      <alignment horizontal="center"/>
    </xf>
    <xf numFmtId="0" fontId="10" fillId="0" borderId="31" xfId="0" applyFont="1" applyBorder="1" applyAlignment="1">
      <alignment horizontal="left" shrinkToFit="1"/>
    </xf>
    <xf numFmtId="0" fontId="10" fillId="0" borderId="32" xfId="0" applyFont="1" applyBorder="1" applyAlignment="1">
      <alignment horizontal="left" shrinkToFit="1"/>
    </xf>
    <xf numFmtId="0" fontId="10" fillId="0" borderId="10" xfId="0" applyFont="1" applyBorder="1" applyAlignment="1">
      <alignment horizontal="center"/>
    </xf>
    <xf numFmtId="198" fontId="10" fillId="0" borderId="10" xfId="38" applyFont="1" applyBorder="1" applyAlignment="1">
      <alignment horizontal="center"/>
    </xf>
    <xf numFmtId="3" fontId="10" fillId="0" borderId="10" xfId="38" applyNumberFormat="1" applyFont="1" applyBorder="1" applyAlignment="1">
      <alignment horizontal="center"/>
    </xf>
    <xf numFmtId="198" fontId="10" fillId="0" borderId="32" xfId="38" applyFont="1" applyBorder="1" applyAlignment="1">
      <alignment horizontal="center"/>
    </xf>
    <xf numFmtId="208" fontId="10" fillId="0" borderId="10" xfId="38" applyNumberFormat="1" applyFont="1" applyBorder="1" applyAlignment="1">
      <alignment horizontal="center"/>
    </xf>
    <xf numFmtId="4" fontId="10" fillId="0" borderId="10" xfId="38" applyNumberFormat="1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1" fontId="13" fillId="0" borderId="18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18" xfId="0" applyFont="1" applyFill="1" applyBorder="1" applyAlignment="1">
      <alignment shrinkToFit="1"/>
    </xf>
    <xf numFmtId="1" fontId="13" fillId="0" borderId="22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shrinkToFit="1"/>
    </xf>
    <xf numFmtId="0" fontId="13" fillId="0" borderId="20" xfId="0" applyFont="1" applyBorder="1" applyAlignment="1">
      <alignment horizontal="center" shrinkToFit="1"/>
    </xf>
    <xf numFmtId="0" fontId="13" fillId="0" borderId="26" xfId="0" applyFont="1" applyBorder="1" applyAlignment="1">
      <alignment/>
    </xf>
    <xf numFmtId="208" fontId="13" fillId="0" borderId="26" xfId="38" applyNumberFormat="1" applyFont="1" applyBorder="1" applyAlignment="1" quotePrefix="1">
      <alignment horizontal="center"/>
    </xf>
    <xf numFmtId="3" fontId="10" fillId="0" borderId="24" xfId="38" applyNumberFormat="1" applyFont="1" applyFill="1" applyBorder="1" applyAlignment="1">
      <alignment horizontal="center" shrinkToFit="1"/>
    </xf>
    <xf numFmtId="3" fontId="13" fillId="0" borderId="25" xfId="38" applyNumberFormat="1" applyFont="1" applyFill="1" applyBorder="1" applyAlignment="1">
      <alignment horizontal="center" shrinkToFit="1"/>
    </xf>
    <xf numFmtId="1" fontId="13" fillId="18" borderId="21" xfId="0" applyNumberFormat="1" applyFont="1" applyFill="1" applyBorder="1" applyAlignment="1">
      <alignment horizontal="center"/>
    </xf>
    <xf numFmtId="208" fontId="13" fillId="18" borderId="24" xfId="38" applyNumberFormat="1" applyFont="1" applyFill="1" applyBorder="1" applyAlignment="1" quotePrefix="1">
      <alignment horizontal="center"/>
    </xf>
    <xf numFmtId="0" fontId="13" fillId="18" borderId="23" xfId="0" applyFont="1" applyFill="1" applyBorder="1" applyAlignment="1">
      <alignment/>
    </xf>
    <xf numFmtId="1" fontId="10" fillId="0" borderId="0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center"/>
    </xf>
    <xf numFmtId="49" fontId="10" fillId="0" borderId="0" xfId="38" applyNumberFormat="1" applyFont="1" applyBorder="1" applyAlignment="1">
      <alignment horizontal="center"/>
    </xf>
    <xf numFmtId="208" fontId="10" fillId="0" borderId="0" xfId="38" applyNumberFormat="1" applyFont="1" applyBorder="1" applyAlignment="1" quotePrefix="1">
      <alignment horizontal="center"/>
    </xf>
    <xf numFmtId="0" fontId="10" fillId="0" borderId="0" xfId="0" applyFont="1" applyBorder="1" applyAlignment="1">
      <alignment horizontal="left" shrinkToFit="1"/>
    </xf>
    <xf numFmtId="0" fontId="10" fillId="0" borderId="0" xfId="0" applyFont="1" applyBorder="1" applyAlignment="1">
      <alignment horizontal="center"/>
    </xf>
    <xf numFmtId="198" fontId="10" fillId="0" borderId="0" xfId="38" applyFont="1" applyBorder="1" applyAlignment="1">
      <alignment horizontal="center"/>
    </xf>
    <xf numFmtId="3" fontId="10" fillId="0" borderId="0" xfId="38" applyNumberFormat="1" applyFont="1" applyBorder="1" applyAlignment="1">
      <alignment horizontal="center"/>
    </xf>
    <xf numFmtId="208" fontId="10" fillId="0" borderId="0" xfId="38" applyNumberFormat="1" applyFont="1" applyBorder="1" applyAlignment="1">
      <alignment horizontal="center"/>
    </xf>
    <xf numFmtId="4" fontId="10" fillId="0" borderId="0" xfId="38" applyNumberFormat="1" applyFont="1" applyBorder="1" applyAlignment="1">
      <alignment horizontal="center"/>
    </xf>
    <xf numFmtId="3" fontId="10" fillId="0" borderId="33" xfId="38" applyNumberFormat="1" applyFont="1" applyFill="1" applyBorder="1" applyAlignment="1">
      <alignment horizontal="center" shrinkToFit="1"/>
    </xf>
    <xf numFmtId="0" fontId="10" fillId="0" borderId="34" xfId="0" applyFont="1" applyBorder="1" applyAlignment="1">
      <alignment horizontal="left"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shrinkToFit="1"/>
    </xf>
    <xf numFmtId="3" fontId="13" fillId="0" borderId="0" xfId="38" applyNumberFormat="1" applyFont="1" applyFill="1" applyBorder="1" applyAlignment="1">
      <alignment horizontal="center"/>
    </xf>
    <xf numFmtId="208" fontId="13" fillId="0" borderId="0" xfId="38" applyNumberFormat="1" applyFont="1" applyFill="1" applyBorder="1" applyAlignment="1" quotePrefix="1">
      <alignment horizontal="center"/>
    </xf>
    <xf numFmtId="0" fontId="13" fillId="0" borderId="0" xfId="0" applyFont="1" applyFill="1" applyBorder="1" applyAlignment="1">
      <alignment/>
    </xf>
    <xf numFmtId="3" fontId="13" fillId="0" borderId="0" xfId="38" applyNumberFormat="1" applyFont="1" applyBorder="1" applyAlignment="1">
      <alignment horizontal="center"/>
    </xf>
    <xf numFmtId="49" fontId="13" fillId="0" borderId="0" xfId="38" applyNumberFormat="1" applyFont="1" applyFill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shrinkToFit="1"/>
    </xf>
    <xf numFmtId="208" fontId="13" fillId="0" borderId="0" xfId="38" applyNumberFormat="1" applyFont="1" applyBorder="1" applyAlignment="1">
      <alignment horizontal="center"/>
    </xf>
    <xf numFmtId="3" fontId="10" fillId="0" borderId="0" xfId="38" applyNumberFormat="1" applyFont="1" applyBorder="1" applyAlignment="1">
      <alignment horizontal="center" shrinkToFit="1"/>
    </xf>
    <xf numFmtId="1" fontId="13" fillId="18" borderId="27" xfId="0" applyNumberFormat="1" applyFont="1" applyFill="1" applyBorder="1" applyAlignment="1">
      <alignment horizontal="center"/>
    </xf>
    <xf numFmtId="0" fontId="13" fillId="18" borderId="27" xfId="0" applyFont="1" applyFill="1" applyBorder="1" applyAlignment="1">
      <alignment/>
    </xf>
    <xf numFmtId="208" fontId="13" fillId="18" borderId="27" xfId="38" applyNumberFormat="1" applyFont="1" applyFill="1" applyBorder="1" applyAlignment="1" quotePrefix="1">
      <alignment horizontal="center"/>
    </xf>
    <xf numFmtId="3" fontId="13" fillId="18" borderId="27" xfId="38" applyNumberFormat="1" applyFont="1" applyFill="1" applyBorder="1" applyAlignment="1">
      <alignment horizontal="center"/>
    </xf>
    <xf numFmtId="0" fontId="13" fillId="18" borderId="12" xfId="0" applyFont="1" applyFill="1" applyBorder="1" applyAlignment="1">
      <alignment/>
    </xf>
    <xf numFmtId="3" fontId="10" fillId="18" borderId="33" xfId="38" applyNumberFormat="1" applyFont="1" applyFill="1" applyBorder="1" applyAlignment="1">
      <alignment horizontal="center" shrinkToFit="1"/>
    </xf>
    <xf numFmtId="213" fontId="13" fillId="0" borderId="18" xfId="38" applyNumberFormat="1" applyFont="1" applyBorder="1" applyAlignment="1" quotePrefix="1">
      <alignment horizontal="center"/>
    </xf>
    <xf numFmtId="0" fontId="1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6" xfId="0" applyNumberFormat="1" applyBorder="1" applyAlignment="1">
      <alignment vertical="top" wrapText="1"/>
    </xf>
    <xf numFmtId="0" fontId="0" fillId="0" borderId="37" xfId="0" applyNumberFormat="1" applyBorder="1" applyAlignment="1">
      <alignment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7" xfId="0" applyNumberFormat="1" applyBorder="1" applyAlignment="1">
      <alignment horizontal="center" vertical="top" wrapText="1"/>
    </xf>
    <xf numFmtId="0" fontId="0" fillId="0" borderId="38" xfId="0" applyNumberFormat="1" applyBorder="1" applyAlignment="1">
      <alignment horizontal="center" vertical="top" wrapText="1"/>
    </xf>
    <xf numFmtId="3" fontId="13" fillId="0" borderId="24" xfId="0" applyNumberFormat="1" applyFont="1" applyBorder="1" applyAlignment="1" quotePrefix="1">
      <alignment horizontal="center" shrinkToFit="1"/>
    </xf>
    <xf numFmtId="0" fontId="10" fillId="0" borderId="3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9" fillId="0" borderId="1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142875</xdr:colOff>
      <xdr:row>32</xdr:row>
      <xdr:rowOff>114300</xdr:rowOff>
    </xdr:from>
    <xdr:ext cx="342900" cy="400050"/>
    <xdr:sp>
      <xdr:nvSpPr>
        <xdr:cNvPr id="1" name="TextBox 3"/>
        <xdr:cNvSpPr txBox="1">
          <a:spLocks noChangeArrowheads="1"/>
        </xdr:cNvSpPr>
      </xdr:nvSpPr>
      <xdr:spPr>
        <a:xfrm rot="5400000">
          <a:off x="12553950" y="7277100"/>
          <a:ext cx="342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oneCellAnchor>
  <xdr:oneCellAnchor>
    <xdr:from>
      <xdr:col>23</xdr:col>
      <xdr:colOff>114300</xdr:colOff>
      <xdr:row>67</xdr:row>
      <xdr:rowOff>85725</xdr:rowOff>
    </xdr:from>
    <xdr:ext cx="342900" cy="400050"/>
    <xdr:sp>
      <xdr:nvSpPr>
        <xdr:cNvPr id="2" name="TextBox 3"/>
        <xdr:cNvSpPr txBox="1">
          <a:spLocks noChangeArrowheads="1"/>
        </xdr:cNvSpPr>
      </xdr:nvSpPr>
      <xdr:spPr>
        <a:xfrm rot="5400000">
          <a:off x="12525375" y="15249525"/>
          <a:ext cx="342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26</a:t>
          </a:r>
        </a:p>
      </xdr:txBody>
    </xdr:sp>
    <xdr:clientData/>
  </xdr:oneCellAnchor>
  <xdr:oneCellAnchor>
    <xdr:from>
      <xdr:col>23</xdr:col>
      <xdr:colOff>47625</xdr:colOff>
      <xdr:row>98</xdr:row>
      <xdr:rowOff>95250</xdr:rowOff>
    </xdr:from>
    <xdr:ext cx="342900" cy="400050"/>
    <xdr:sp>
      <xdr:nvSpPr>
        <xdr:cNvPr id="3" name="TextBox 3"/>
        <xdr:cNvSpPr txBox="1">
          <a:spLocks noChangeArrowheads="1"/>
        </xdr:cNvSpPr>
      </xdr:nvSpPr>
      <xdr:spPr>
        <a:xfrm rot="5400000">
          <a:off x="12458700" y="22745700"/>
          <a:ext cx="342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27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95250</xdr:colOff>
      <xdr:row>33</xdr:row>
      <xdr:rowOff>161925</xdr:rowOff>
    </xdr:from>
    <xdr:ext cx="323850" cy="419100"/>
    <xdr:sp>
      <xdr:nvSpPr>
        <xdr:cNvPr id="1" name="TextBox 1"/>
        <xdr:cNvSpPr txBox="1">
          <a:spLocks noChangeArrowheads="1"/>
        </xdr:cNvSpPr>
      </xdr:nvSpPr>
      <xdr:spPr>
        <a:xfrm rot="5400000">
          <a:off x="12506325" y="7553325"/>
          <a:ext cx="3238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23</xdr:col>
      <xdr:colOff>85725</xdr:colOff>
      <xdr:row>99</xdr:row>
      <xdr:rowOff>257175</xdr:rowOff>
    </xdr:from>
    <xdr:ext cx="333375" cy="390525"/>
    <xdr:sp>
      <xdr:nvSpPr>
        <xdr:cNvPr id="2" name="TextBox 3"/>
        <xdr:cNvSpPr txBox="1">
          <a:spLocks noChangeArrowheads="1"/>
        </xdr:cNvSpPr>
      </xdr:nvSpPr>
      <xdr:spPr>
        <a:xfrm rot="5400000">
          <a:off x="12496800" y="23193375"/>
          <a:ext cx="3333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52</a:t>
          </a:r>
        </a:p>
      </xdr:txBody>
    </xdr:sp>
    <xdr:clientData/>
  </xdr:oneCellAnchor>
  <xdr:oneCellAnchor>
    <xdr:from>
      <xdr:col>18</xdr:col>
      <xdr:colOff>781050</xdr:colOff>
      <xdr:row>67</xdr:row>
      <xdr:rowOff>209550</xdr:rowOff>
    </xdr:from>
    <xdr:ext cx="314325" cy="409575"/>
    <xdr:sp>
      <xdr:nvSpPr>
        <xdr:cNvPr id="3" name="TextBox 4"/>
        <xdr:cNvSpPr txBox="1">
          <a:spLocks noChangeArrowheads="1"/>
        </xdr:cNvSpPr>
      </xdr:nvSpPr>
      <xdr:spPr>
        <a:xfrm rot="5400000">
          <a:off x="12353925" y="15373350"/>
          <a:ext cx="3143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51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X97"/>
  <sheetViews>
    <sheetView tabSelected="1" view="pageBreakPreview" zoomScaleSheetLayoutView="100" zoomScalePageLayoutView="0" workbookViewId="0" topLeftCell="A1">
      <selection activeCell="S106" sqref="S106"/>
    </sheetView>
  </sheetViews>
  <sheetFormatPr defaultColWidth="9.23046875" defaultRowHeight="20.25"/>
  <cols>
    <col min="1" max="1" width="2.37890625" style="1" customWidth="1"/>
    <col min="2" max="2" width="18.69140625" style="1" customWidth="1"/>
    <col min="3" max="3" width="4.0703125" style="1" customWidth="1"/>
    <col min="4" max="4" width="3.69140625" style="1" customWidth="1"/>
    <col min="5" max="5" width="3.4609375" style="1" customWidth="1"/>
    <col min="6" max="6" width="5.609375" style="1" customWidth="1"/>
    <col min="7" max="7" width="6.37890625" style="1" customWidth="1"/>
    <col min="8" max="8" width="3.83984375" style="1" customWidth="1"/>
    <col min="9" max="9" width="3.30859375" style="1" customWidth="1"/>
    <col min="10" max="10" width="3.1484375" style="1" customWidth="1"/>
    <col min="11" max="11" width="3" style="1" customWidth="1"/>
    <col min="12" max="13" width="3.0703125" style="1" customWidth="1"/>
    <col min="14" max="14" width="5.921875" style="1" customWidth="1"/>
    <col min="15" max="15" width="5.37890625" style="1" customWidth="1"/>
    <col min="16" max="16" width="5.83984375" style="1" customWidth="1"/>
    <col min="17" max="17" width="6.23046875" style="1" customWidth="1"/>
    <col min="18" max="19" width="6.30859375" style="1" customWidth="1"/>
    <col min="20" max="20" width="3.921875" style="1" hidden="1" customWidth="1"/>
    <col min="21" max="22" width="3.23046875" style="1" hidden="1" customWidth="1"/>
    <col min="23" max="23" width="0.453125" style="1" customWidth="1"/>
    <col min="24" max="24" width="5.1484375" style="2" customWidth="1"/>
    <col min="25" max="16384" width="8.69140625" style="1" customWidth="1"/>
  </cols>
  <sheetData>
    <row r="1" ht="14.25" customHeight="1"/>
    <row r="2" spans="1:5" ht="18" customHeight="1">
      <c r="A2" s="5" t="s">
        <v>108</v>
      </c>
      <c r="B2" s="5"/>
      <c r="C2" s="5"/>
      <c r="D2" s="5"/>
      <c r="E2" s="5"/>
    </row>
    <row r="3" spans="1:19" ht="9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4" ht="18" customHeight="1">
      <c r="A4" s="234" t="s">
        <v>1</v>
      </c>
      <c r="B4" s="234" t="s">
        <v>0</v>
      </c>
      <c r="C4" s="231" t="s">
        <v>7</v>
      </c>
      <c r="D4" s="231" t="s">
        <v>8</v>
      </c>
      <c r="E4" s="237" t="s">
        <v>6</v>
      </c>
      <c r="F4" s="238"/>
      <c r="G4" s="239"/>
      <c r="H4" s="242" t="s">
        <v>9</v>
      </c>
      <c r="I4" s="243"/>
      <c r="J4" s="244"/>
      <c r="K4" s="224" t="s">
        <v>10</v>
      </c>
      <c r="L4" s="225"/>
      <c r="M4" s="226"/>
      <c r="N4" s="215" t="s">
        <v>77</v>
      </c>
      <c r="O4" s="216"/>
      <c r="P4" s="217"/>
      <c r="Q4" s="215" t="s">
        <v>78</v>
      </c>
      <c r="R4" s="216"/>
      <c r="S4" s="217"/>
      <c r="T4" s="40"/>
      <c r="U4" s="40"/>
      <c r="V4" s="40"/>
      <c r="W4" s="40"/>
      <c r="X4" s="221" t="s">
        <v>3</v>
      </c>
    </row>
    <row r="5" spans="1:24" ht="18" customHeight="1">
      <c r="A5" s="235"/>
      <c r="B5" s="235"/>
      <c r="C5" s="232"/>
      <c r="D5" s="232"/>
      <c r="E5" s="240" t="s">
        <v>74</v>
      </c>
      <c r="F5" s="158" t="s">
        <v>70</v>
      </c>
      <c r="G5" s="27" t="s">
        <v>75</v>
      </c>
      <c r="H5" s="245"/>
      <c r="I5" s="246"/>
      <c r="J5" s="247"/>
      <c r="K5" s="227"/>
      <c r="L5" s="228"/>
      <c r="M5" s="229"/>
      <c r="N5" s="218"/>
      <c r="O5" s="219"/>
      <c r="P5" s="220"/>
      <c r="Q5" s="218"/>
      <c r="R5" s="219"/>
      <c r="S5" s="220"/>
      <c r="T5" s="40"/>
      <c r="U5" s="40"/>
      <c r="V5" s="40"/>
      <c r="W5" s="40"/>
      <c r="X5" s="222"/>
    </row>
    <row r="6" spans="1:24" ht="18" customHeight="1">
      <c r="A6" s="236"/>
      <c r="B6" s="236"/>
      <c r="C6" s="233"/>
      <c r="D6" s="233"/>
      <c r="E6" s="241"/>
      <c r="F6" s="159" t="s">
        <v>71</v>
      </c>
      <c r="G6" s="159" t="s">
        <v>76</v>
      </c>
      <c r="H6" s="6">
        <v>2564</v>
      </c>
      <c r="I6" s="7">
        <v>2565</v>
      </c>
      <c r="J6" s="8">
        <v>2566</v>
      </c>
      <c r="K6" s="6">
        <v>2564</v>
      </c>
      <c r="L6" s="7">
        <v>2565</v>
      </c>
      <c r="M6" s="8">
        <v>2566</v>
      </c>
      <c r="N6" s="6">
        <v>2564</v>
      </c>
      <c r="O6" s="7">
        <v>2565</v>
      </c>
      <c r="P6" s="8">
        <v>2566</v>
      </c>
      <c r="Q6" s="6">
        <v>2564</v>
      </c>
      <c r="R6" s="7">
        <v>2565</v>
      </c>
      <c r="S6" s="6">
        <v>2566</v>
      </c>
      <c r="T6" s="40"/>
      <c r="U6" s="40"/>
      <c r="V6" s="40"/>
      <c r="W6" s="40"/>
      <c r="X6" s="223"/>
    </row>
    <row r="7" spans="1:24" ht="18" customHeight="1">
      <c r="A7" s="32">
        <v>1</v>
      </c>
      <c r="B7" s="33" t="s">
        <v>20</v>
      </c>
      <c r="C7" s="34" t="s">
        <v>21</v>
      </c>
      <c r="D7" s="35">
        <v>1</v>
      </c>
      <c r="E7" s="35">
        <v>1</v>
      </c>
      <c r="F7" s="36">
        <v>670080</v>
      </c>
      <c r="G7" s="36">
        <v>168000</v>
      </c>
      <c r="H7" s="35">
        <v>1</v>
      </c>
      <c r="I7" s="35">
        <v>1</v>
      </c>
      <c r="J7" s="35">
        <v>1</v>
      </c>
      <c r="K7" s="37" t="s">
        <v>5</v>
      </c>
      <c r="L7" s="37" t="s">
        <v>5</v>
      </c>
      <c r="M7" s="37" t="s">
        <v>5</v>
      </c>
      <c r="N7" s="38">
        <v>21600</v>
      </c>
      <c r="O7" s="38">
        <v>22320</v>
      </c>
      <c r="P7" s="38">
        <v>23520</v>
      </c>
      <c r="Q7" s="38">
        <f>F7+G7+N7</f>
        <v>859680</v>
      </c>
      <c r="R7" s="38">
        <f>Q7+O7</f>
        <v>882000</v>
      </c>
      <c r="S7" s="39">
        <f>R7+P7</f>
        <v>905520</v>
      </c>
      <c r="T7" s="40"/>
      <c r="U7" s="40"/>
      <c r="V7" s="40"/>
      <c r="W7" s="40"/>
      <c r="X7" s="41">
        <v>55840</v>
      </c>
    </row>
    <row r="8" spans="1:24" ht="18" customHeight="1">
      <c r="A8" s="42"/>
      <c r="B8" s="43" t="s">
        <v>47</v>
      </c>
      <c r="C8" s="44"/>
      <c r="D8" s="45"/>
      <c r="E8" s="45"/>
      <c r="F8" s="46"/>
      <c r="G8" s="46"/>
      <c r="H8" s="47"/>
      <c r="I8" s="48"/>
      <c r="J8" s="48"/>
      <c r="K8" s="47"/>
      <c r="L8" s="48"/>
      <c r="M8" s="47"/>
      <c r="N8" s="49"/>
      <c r="O8" s="50"/>
      <c r="P8" s="50"/>
      <c r="Q8" s="51"/>
      <c r="R8" s="51"/>
      <c r="S8" s="52"/>
      <c r="T8" s="53"/>
      <c r="U8" s="53"/>
      <c r="V8" s="53"/>
      <c r="W8" s="53"/>
      <c r="X8" s="54"/>
    </row>
    <row r="9" spans="1:24" ht="18" customHeight="1">
      <c r="A9" s="55">
        <v>2</v>
      </c>
      <c r="B9" s="56" t="s">
        <v>48</v>
      </c>
      <c r="C9" s="57" t="s">
        <v>42</v>
      </c>
      <c r="D9" s="58">
        <v>1</v>
      </c>
      <c r="E9" s="37" t="s">
        <v>5</v>
      </c>
      <c r="F9" s="205">
        <v>355720</v>
      </c>
      <c r="G9" s="37" t="s">
        <v>5</v>
      </c>
      <c r="H9" s="58">
        <v>1</v>
      </c>
      <c r="I9" s="58">
        <v>1</v>
      </c>
      <c r="J9" s="58">
        <v>1</v>
      </c>
      <c r="K9" s="59" t="s">
        <v>96</v>
      </c>
      <c r="L9" s="37" t="s">
        <v>5</v>
      </c>
      <c r="M9" s="37" t="s">
        <v>5</v>
      </c>
      <c r="N9" s="60">
        <v>12000</v>
      </c>
      <c r="O9" s="36">
        <v>12000</v>
      </c>
      <c r="P9" s="36">
        <v>12000</v>
      </c>
      <c r="Q9" s="36">
        <f>N9</f>
        <v>12000</v>
      </c>
      <c r="R9" s="36">
        <f>Q9+O9</f>
        <v>24000</v>
      </c>
      <c r="S9" s="61">
        <f>R9+P9</f>
        <v>36000</v>
      </c>
      <c r="T9" s="40"/>
      <c r="U9" s="40"/>
      <c r="V9" s="40"/>
      <c r="W9" s="40"/>
      <c r="X9" s="62" t="s">
        <v>98</v>
      </c>
    </row>
    <row r="10" spans="1:24" ht="18" customHeight="1">
      <c r="A10" s="42"/>
      <c r="B10" s="43" t="s">
        <v>97</v>
      </c>
      <c r="C10" s="44"/>
      <c r="D10" s="45"/>
      <c r="E10" s="45"/>
      <c r="F10" s="46"/>
      <c r="G10" s="63"/>
      <c r="H10" s="64"/>
      <c r="I10" s="64"/>
      <c r="J10" s="64"/>
      <c r="K10" s="47"/>
      <c r="L10" s="48"/>
      <c r="M10" s="65"/>
      <c r="N10" s="51"/>
      <c r="O10" s="66"/>
      <c r="P10" s="66"/>
      <c r="Q10" s="66"/>
      <c r="R10" s="66"/>
      <c r="S10" s="67"/>
      <c r="T10" s="53"/>
      <c r="U10" s="53"/>
      <c r="V10" s="53"/>
      <c r="W10" s="53"/>
      <c r="X10" s="68"/>
    </row>
    <row r="11" spans="1:24" s="9" customFormat="1" ht="18" customHeight="1">
      <c r="A11" s="55">
        <v>3</v>
      </c>
      <c r="B11" s="56" t="s">
        <v>23</v>
      </c>
      <c r="C11" s="57" t="s">
        <v>22</v>
      </c>
      <c r="D11" s="58">
        <v>1</v>
      </c>
      <c r="E11" s="37" t="s">
        <v>5</v>
      </c>
      <c r="F11" s="60">
        <v>393600</v>
      </c>
      <c r="G11" s="36">
        <v>42000</v>
      </c>
      <c r="H11" s="58">
        <v>1</v>
      </c>
      <c r="I11" s="58">
        <v>1</v>
      </c>
      <c r="J11" s="58">
        <v>1</v>
      </c>
      <c r="K11" s="37" t="s">
        <v>5</v>
      </c>
      <c r="L11" s="37" t="s">
        <v>5</v>
      </c>
      <c r="M11" s="37" t="s">
        <v>5</v>
      </c>
      <c r="N11" s="60">
        <v>13620</v>
      </c>
      <c r="O11" s="36">
        <v>13620</v>
      </c>
      <c r="P11" s="36">
        <v>13620</v>
      </c>
      <c r="Q11" s="36">
        <f>F11+G11+N11</f>
        <v>449220</v>
      </c>
      <c r="R11" s="36">
        <f aca="true" t="shared" si="0" ref="R11:S15">Q11+O11</f>
        <v>462840</v>
      </c>
      <c r="S11" s="61">
        <f t="shared" si="0"/>
        <v>476460</v>
      </c>
      <c r="T11" s="40"/>
      <c r="U11" s="40"/>
      <c r="V11" s="40"/>
      <c r="W11" s="40"/>
      <c r="X11" s="62" t="s">
        <v>98</v>
      </c>
    </row>
    <row r="12" spans="1:24" s="25" customFormat="1" ht="18" customHeight="1">
      <c r="A12" s="58">
        <v>4</v>
      </c>
      <c r="B12" s="56" t="s">
        <v>28</v>
      </c>
      <c r="C12" s="57" t="s">
        <v>27</v>
      </c>
      <c r="D12" s="58">
        <v>1</v>
      </c>
      <c r="E12" s="58">
        <v>1</v>
      </c>
      <c r="F12" s="60">
        <v>317520</v>
      </c>
      <c r="G12" s="37" t="s">
        <v>5</v>
      </c>
      <c r="H12" s="58">
        <v>1</v>
      </c>
      <c r="I12" s="58">
        <v>1</v>
      </c>
      <c r="J12" s="58">
        <v>1</v>
      </c>
      <c r="K12" s="37" t="s">
        <v>5</v>
      </c>
      <c r="L12" s="37" t="s">
        <v>5</v>
      </c>
      <c r="M12" s="37" t="s">
        <v>5</v>
      </c>
      <c r="N12" s="69">
        <v>12240</v>
      </c>
      <c r="O12" s="36">
        <v>12960</v>
      </c>
      <c r="P12" s="36">
        <v>13440</v>
      </c>
      <c r="Q12" s="36">
        <f>F12+N12</f>
        <v>329760</v>
      </c>
      <c r="R12" s="36">
        <f t="shared" si="0"/>
        <v>342720</v>
      </c>
      <c r="S12" s="61">
        <f t="shared" si="0"/>
        <v>356160</v>
      </c>
      <c r="T12" s="40"/>
      <c r="U12" s="40"/>
      <c r="V12" s="40"/>
      <c r="W12" s="40"/>
      <c r="X12" s="61">
        <v>26460</v>
      </c>
    </row>
    <row r="13" spans="1:24" s="9" customFormat="1" ht="18" customHeight="1">
      <c r="A13" s="55">
        <v>5</v>
      </c>
      <c r="B13" s="56" t="s">
        <v>24</v>
      </c>
      <c r="C13" s="70" t="s">
        <v>42</v>
      </c>
      <c r="D13" s="58">
        <v>1</v>
      </c>
      <c r="E13" s="58" t="s">
        <v>96</v>
      </c>
      <c r="F13" s="60">
        <v>355320</v>
      </c>
      <c r="G13" s="37" t="s">
        <v>5</v>
      </c>
      <c r="H13" s="58">
        <v>1</v>
      </c>
      <c r="I13" s="58">
        <v>1</v>
      </c>
      <c r="J13" s="58">
        <v>1</v>
      </c>
      <c r="K13" s="37" t="s">
        <v>5</v>
      </c>
      <c r="L13" s="37" t="s">
        <v>5</v>
      </c>
      <c r="M13" s="37" t="s">
        <v>5</v>
      </c>
      <c r="N13" s="60">
        <v>12000</v>
      </c>
      <c r="O13" s="60">
        <v>12000</v>
      </c>
      <c r="P13" s="36">
        <v>12000</v>
      </c>
      <c r="Q13" s="36">
        <f>F13+N13</f>
        <v>367320</v>
      </c>
      <c r="R13" s="36">
        <f>Q13+O13</f>
        <v>379320</v>
      </c>
      <c r="S13" s="61">
        <f>R13+P13</f>
        <v>391320</v>
      </c>
      <c r="T13" s="40"/>
      <c r="U13" s="40"/>
      <c r="V13" s="40"/>
      <c r="W13" s="40"/>
      <c r="X13" s="61" t="s">
        <v>98</v>
      </c>
    </row>
    <row r="14" spans="1:24" s="25" customFormat="1" ht="18" customHeight="1">
      <c r="A14" s="58">
        <v>6</v>
      </c>
      <c r="B14" s="56" t="s">
        <v>26</v>
      </c>
      <c r="C14" s="70" t="s">
        <v>27</v>
      </c>
      <c r="D14" s="58">
        <v>1</v>
      </c>
      <c r="E14" s="37">
        <v>1</v>
      </c>
      <c r="F14" s="60">
        <v>356160</v>
      </c>
      <c r="G14" s="37" t="s">
        <v>5</v>
      </c>
      <c r="H14" s="58">
        <v>1</v>
      </c>
      <c r="I14" s="58">
        <v>1</v>
      </c>
      <c r="J14" s="58">
        <v>1</v>
      </c>
      <c r="K14" s="37" t="s">
        <v>5</v>
      </c>
      <c r="L14" s="37" t="s">
        <v>5</v>
      </c>
      <c r="M14" s="37" t="s">
        <v>5</v>
      </c>
      <c r="N14" s="60">
        <v>13320</v>
      </c>
      <c r="O14" s="60">
        <v>13080</v>
      </c>
      <c r="P14" s="36">
        <v>13440</v>
      </c>
      <c r="Q14" s="36">
        <f>F14+N14</f>
        <v>369480</v>
      </c>
      <c r="R14" s="36">
        <f>Q14+O14</f>
        <v>382560</v>
      </c>
      <c r="S14" s="61">
        <f>R14+P14</f>
        <v>396000</v>
      </c>
      <c r="T14" s="40"/>
      <c r="U14" s="40"/>
      <c r="V14" s="40"/>
      <c r="W14" s="40"/>
      <c r="X14" s="214">
        <v>29680</v>
      </c>
    </row>
    <row r="15" spans="1:24" s="9" customFormat="1" ht="18" customHeight="1">
      <c r="A15" s="55">
        <v>7</v>
      </c>
      <c r="B15" s="56" t="s">
        <v>4</v>
      </c>
      <c r="C15" s="70" t="s">
        <v>25</v>
      </c>
      <c r="D15" s="58">
        <v>1</v>
      </c>
      <c r="E15" s="58">
        <v>1</v>
      </c>
      <c r="F15" s="60">
        <v>266040</v>
      </c>
      <c r="G15" s="37" t="s">
        <v>5</v>
      </c>
      <c r="H15" s="58">
        <v>1</v>
      </c>
      <c r="I15" s="58">
        <v>1</v>
      </c>
      <c r="J15" s="58">
        <v>1</v>
      </c>
      <c r="K15" s="37" t="s">
        <v>5</v>
      </c>
      <c r="L15" s="37" t="s">
        <v>5</v>
      </c>
      <c r="M15" s="37" t="s">
        <v>5</v>
      </c>
      <c r="N15" s="60">
        <v>10920</v>
      </c>
      <c r="O15" s="60">
        <v>11160</v>
      </c>
      <c r="P15" s="36">
        <v>11520</v>
      </c>
      <c r="Q15" s="36">
        <f>F15+N15</f>
        <v>276960</v>
      </c>
      <c r="R15" s="36">
        <f t="shared" si="0"/>
        <v>288120</v>
      </c>
      <c r="S15" s="61">
        <f t="shared" si="0"/>
        <v>299640</v>
      </c>
      <c r="T15" s="40"/>
      <c r="U15" s="40"/>
      <c r="V15" s="40"/>
      <c r="W15" s="40"/>
      <c r="X15" s="61">
        <v>22170</v>
      </c>
    </row>
    <row r="16" spans="1:24" s="9" customFormat="1" ht="18" customHeight="1">
      <c r="A16" s="58"/>
      <c r="B16" s="72" t="s">
        <v>49</v>
      </c>
      <c r="C16" s="70"/>
      <c r="D16" s="58"/>
      <c r="E16" s="58"/>
      <c r="F16" s="73"/>
      <c r="G16" s="73"/>
      <c r="H16" s="74"/>
      <c r="I16" s="75"/>
      <c r="J16" s="75"/>
      <c r="K16" s="74"/>
      <c r="L16" s="75"/>
      <c r="M16" s="74"/>
      <c r="N16" s="60"/>
      <c r="O16" s="76"/>
      <c r="P16" s="76"/>
      <c r="Q16" s="60"/>
      <c r="R16" s="60"/>
      <c r="S16" s="77"/>
      <c r="T16" s="40"/>
      <c r="U16" s="40"/>
      <c r="V16" s="40"/>
      <c r="W16" s="40"/>
      <c r="X16" s="78"/>
    </row>
    <row r="17" spans="1:24" s="9" customFormat="1" ht="18" customHeight="1">
      <c r="A17" s="55">
        <v>8</v>
      </c>
      <c r="B17" s="56" t="s">
        <v>34</v>
      </c>
      <c r="C17" s="37" t="s">
        <v>5</v>
      </c>
      <c r="D17" s="58">
        <v>1</v>
      </c>
      <c r="E17" s="58">
        <v>1</v>
      </c>
      <c r="F17" s="60">
        <v>150480</v>
      </c>
      <c r="G17" s="37" t="s">
        <v>5</v>
      </c>
      <c r="H17" s="58">
        <v>1</v>
      </c>
      <c r="I17" s="58">
        <v>1</v>
      </c>
      <c r="J17" s="58">
        <v>1</v>
      </c>
      <c r="K17" s="37" t="s">
        <v>5</v>
      </c>
      <c r="L17" s="37" t="s">
        <v>5</v>
      </c>
      <c r="M17" s="37" t="s">
        <v>5</v>
      </c>
      <c r="N17" s="69">
        <v>6000</v>
      </c>
      <c r="O17" s="36">
        <v>6240</v>
      </c>
      <c r="P17" s="36">
        <v>6600</v>
      </c>
      <c r="Q17" s="36">
        <f>F17+N17</f>
        <v>156480</v>
      </c>
      <c r="R17" s="36">
        <f aca="true" t="shared" si="1" ref="R17:S21">Q17+O17</f>
        <v>162720</v>
      </c>
      <c r="S17" s="61">
        <f t="shared" si="1"/>
        <v>169320</v>
      </c>
      <c r="T17" s="40"/>
      <c r="U17" s="40"/>
      <c r="V17" s="40"/>
      <c r="W17" s="40"/>
      <c r="X17" s="61">
        <v>12540</v>
      </c>
    </row>
    <row r="18" spans="1:24" s="9" customFormat="1" ht="18" customHeight="1">
      <c r="A18" s="58">
        <v>9</v>
      </c>
      <c r="B18" s="56" t="s">
        <v>15</v>
      </c>
      <c r="C18" s="37" t="s">
        <v>5</v>
      </c>
      <c r="D18" s="58">
        <v>1</v>
      </c>
      <c r="E18" s="58">
        <v>1</v>
      </c>
      <c r="F18" s="60">
        <v>160440</v>
      </c>
      <c r="G18" s="37" t="s">
        <v>5</v>
      </c>
      <c r="H18" s="58">
        <v>1</v>
      </c>
      <c r="I18" s="58">
        <v>1</v>
      </c>
      <c r="J18" s="58">
        <v>1</v>
      </c>
      <c r="K18" s="37" t="s">
        <v>5</v>
      </c>
      <c r="L18" s="37" t="s">
        <v>5</v>
      </c>
      <c r="M18" s="37" t="s">
        <v>5</v>
      </c>
      <c r="N18" s="69">
        <v>6480</v>
      </c>
      <c r="O18" s="36">
        <v>6720</v>
      </c>
      <c r="P18" s="36">
        <v>6960</v>
      </c>
      <c r="Q18" s="36">
        <f>F18+N18</f>
        <v>166920</v>
      </c>
      <c r="R18" s="36">
        <f t="shared" si="1"/>
        <v>173640</v>
      </c>
      <c r="S18" s="61">
        <f t="shared" si="1"/>
        <v>180600</v>
      </c>
      <c r="T18" s="40"/>
      <c r="U18" s="40"/>
      <c r="V18" s="40"/>
      <c r="W18" s="40"/>
      <c r="X18" s="61">
        <v>13370</v>
      </c>
    </row>
    <row r="19" spans="1:24" s="9" customFormat="1" ht="18" customHeight="1">
      <c r="A19" s="55">
        <v>10</v>
      </c>
      <c r="B19" s="56" t="s">
        <v>50</v>
      </c>
      <c r="C19" s="37" t="s">
        <v>5</v>
      </c>
      <c r="D19" s="58">
        <v>1</v>
      </c>
      <c r="E19" s="58">
        <v>1</v>
      </c>
      <c r="F19" s="60">
        <v>158040</v>
      </c>
      <c r="G19" s="37" t="s">
        <v>5</v>
      </c>
      <c r="H19" s="58">
        <v>1</v>
      </c>
      <c r="I19" s="58">
        <v>1</v>
      </c>
      <c r="J19" s="58">
        <v>1</v>
      </c>
      <c r="K19" s="37" t="s">
        <v>5</v>
      </c>
      <c r="L19" s="37" t="s">
        <v>5</v>
      </c>
      <c r="M19" s="37" t="s">
        <v>5</v>
      </c>
      <c r="N19" s="69">
        <v>6360</v>
      </c>
      <c r="O19" s="60">
        <v>6600</v>
      </c>
      <c r="P19" s="60">
        <v>6840</v>
      </c>
      <c r="Q19" s="36">
        <f>F19+N19</f>
        <v>164400</v>
      </c>
      <c r="R19" s="36">
        <f t="shared" si="1"/>
        <v>171000</v>
      </c>
      <c r="S19" s="61">
        <f t="shared" si="1"/>
        <v>177840</v>
      </c>
      <c r="T19" s="40"/>
      <c r="U19" s="40"/>
      <c r="V19" s="40"/>
      <c r="W19" s="40"/>
      <c r="X19" s="61">
        <v>13170</v>
      </c>
    </row>
    <row r="20" spans="1:24" s="9" customFormat="1" ht="18" customHeight="1">
      <c r="A20" s="58">
        <v>11</v>
      </c>
      <c r="B20" s="56" t="s">
        <v>44</v>
      </c>
      <c r="C20" s="37" t="s">
        <v>5</v>
      </c>
      <c r="D20" s="58">
        <v>1</v>
      </c>
      <c r="E20" s="58">
        <v>1</v>
      </c>
      <c r="F20" s="60">
        <v>128040</v>
      </c>
      <c r="G20" s="37" t="s">
        <v>5</v>
      </c>
      <c r="H20" s="58">
        <v>1</v>
      </c>
      <c r="I20" s="58">
        <v>1</v>
      </c>
      <c r="J20" s="58">
        <v>1</v>
      </c>
      <c r="K20" s="37" t="s">
        <v>5</v>
      </c>
      <c r="L20" s="37" t="s">
        <v>5</v>
      </c>
      <c r="M20" s="37" t="s">
        <v>5</v>
      </c>
      <c r="N20" s="60">
        <v>5160</v>
      </c>
      <c r="O20" s="60">
        <v>5400</v>
      </c>
      <c r="P20" s="60">
        <v>5640</v>
      </c>
      <c r="Q20" s="36">
        <f>F20+N20</f>
        <v>133200</v>
      </c>
      <c r="R20" s="36">
        <f t="shared" si="1"/>
        <v>138600</v>
      </c>
      <c r="S20" s="61">
        <f t="shared" si="1"/>
        <v>144240</v>
      </c>
      <c r="T20" s="40"/>
      <c r="U20" s="40"/>
      <c r="V20" s="40"/>
      <c r="W20" s="40"/>
      <c r="X20" s="61">
        <v>10670</v>
      </c>
    </row>
    <row r="21" spans="1:24" s="9" customFormat="1" ht="18" customHeight="1">
      <c r="A21" s="55">
        <v>12</v>
      </c>
      <c r="B21" s="56" t="s">
        <v>51</v>
      </c>
      <c r="C21" s="37" t="s">
        <v>5</v>
      </c>
      <c r="D21" s="58">
        <v>1</v>
      </c>
      <c r="E21" s="58">
        <v>1</v>
      </c>
      <c r="F21" s="60">
        <v>128280</v>
      </c>
      <c r="G21" s="37" t="s">
        <v>5</v>
      </c>
      <c r="H21" s="58">
        <v>1</v>
      </c>
      <c r="I21" s="58">
        <v>1</v>
      </c>
      <c r="J21" s="58">
        <v>1</v>
      </c>
      <c r="K21" s="37" t="s">
        <v>5</v>
      </c>
      <c r="L21" s="37" t="s">
        <v>5</v>
      </c>
      <c r="M21" s="37" t="s">
        <v>5</v>
      </c>
      <c r="N21" s="60">
        <v>5160</v>
      </c>
      <c r="O21" s="60">
        <v>5400</v>
      </c>
      <c r="P21" s="60">
        <v>5640</v>
      </c>
      <c r="Q21" s="36">
        <f>F21+N21</f>
        <v>133440</v>
      </c>
      <c r="R21" s="36">
        <f t="shared" si="1"/>
        <v>138840</v>
      </c>
      <c r="S21" s="61">
        <f t="shared" si="1"/>
        <v>144480</v>
      </c>
      <c r="T21" s="40"/>
      <c r="U21" s="40"/>
      <c r="V21" s="40"/>
      <c r="W21" s="40"/>
      <c r="X21" s="61">
        <v>10690</v>
      </c>
    </row>
    <row r="22" spans="1:24" s="9" customFormat="1" ht="18" customHeight="1">
      <c r="A22" s="58"/>
      <c r="B22" s="72" t="s">
        <v>52</v>
      </c>
      <c r="C22" s="37"/>
      <c r="D22" s="58"/>
      <c r="E22" s="58"/>
      <c r="F22" s="73"/>
      <c r="G22" s="73"/>
      <c r="H22" s="58"/>
      <c r="I22" s="58"/>
      <c r="J22" s="58"/>
      <c r="K22" s="74"/>
      <c r="L22" s="75"/>
      <c r="M22" s="79"/>
      <c r="N22" s="60"/>
      <c r="O22" s="60"/>
      <c r="P22" s="60"/>
      <c r="Q22" s="36"/>
      <c r="R22" s="36"/>
      <c r="S22" s="61"/>
      <c r="T22" s="40"/>
      <c r="U22" s="40"/>
      <c r="V22" s="40"/>
      <c r="W22" s="40"/>
      <c r="X22" s="62"/>
    </row>
    <row r="23" spans="1:24" s="9" customFormat="1" ht="18" customHeight="1">
      <c r="A23" s="58">
        <v>13</v>
      </c>
      <c r="B23" s="56" t="s">
        <v>53</v>
      </c>
      <c r="C23" s="37" t="s">
        <v>5</v>
      </c>
      <c r="D23" s="58">
        <v>1</v>
      </c>
      <c r="E23" s="58">
        <v>1</v>
      </c>
      <c r="F23" s="60">
        <v>108000</v>
      </c>
      <c r="G23" s="37" t="s">
        <v>5</v>
      </c>
      <c r="H23" s="58">
        <v>1</v>
      </c>
      <c r="I23" s="58">
        <v>1</v>
      </c>
      <c r="J23" s="58">
        <v>1</v>
      </c>
      <c r="K23" s="37" t="s">
        <v>5</v>
      </c>
      <c r="L23" s="37" t="s">
        <v>5</v>
      </c>
      <c r="M23" s="37" t="s">
        <v>5</v>
      </c>
      <c r="N23" s="60">
        <v>0</v>
      </c>
      <c r="O23" s="60">
        <v>0</v>
      </c>
      <c r="P23" s="60">
        <v>0</v>
      </c>
      <c r="Q23" s="36">
        <v>108000</v>
      </c>
      <c r="R23" s="36">
        <v>108000</v>
      </c>
      <c r="S23" s="36">
        <v>108000</v>
      </c>
      <c r="T23" s="40"/>
      <c r="U23" s="40"/>
      <c r="V23" s="40"/>
      <c r="W23" s="40"/>
      <c r="X23" s="61">
        <v>9000</v>
      </c>
    </row>
    <row r="24" spans="1:24" s="9" customFormat="1" ht="18" customHeight="1">
      <c r="A24" s="58">
        <v>14</v>
      </c>
      <c r="B24" s="56" t="s">
        <v>54</v>
      </c>
      <c r="C24" s="37" t="s">
        <v>5</v>
      </c>
      <c r="D24" s="58">
        <v>1</v>
      </c>
      <c r="E24" s="58">
        <v>1</v>
      </c>
      <c r="F24" s="60">
        <v>108000</v>
      </c>
      <c r="G24" s="37" t="s">
        <v>5</v>
      </c>
      <c r="H24" s="58">
        <v>1</v>
      </c>
      <c r="I24" s="58">
        <v>1</v>
      </c>
      <c r="J24" s="58">
        <v>1</v>
      </c>
      <c r="K24" s="37" t="s">
        <v>5</v>
      </c>
      <c r="L24" s="37" t="s">
        <v>5</v>
      </c>
      <c r="M24" s="37" t="s">
        <v>5</v>
      </c>
      <c r="N24" s="60">
        <v>0</v>
      </c>
      <c r="O24" s="60">
        <v>0</v>
      </c>
      <c r="P24" s="60">
        <v>0</v>
      </c>
      <c r="Q24" s="36">
        <v>108000</v>
      </c>
      <c r="R24" s="36">
        <v>108000</v>
      </c>
      <c r="S24" s="36">
        <v>108000</v>
      </c>
      <c r="T24" s="40"/>
      <c r="U24" s="40"/>
      <c r="V24" s="40"/>
      <c r="W24" s="40"/>
      <c r="X24" s="61">
        <v>9000</v>
      </c>
    </row>
    <row r="25" spans="1:24" s="9" customFormat="1" ht="18" customHeight="1">
      <c r="A25" s="58">
        <v>15</v>
      </c>
      <c r="B25" s="56" t="s">
        <v>55</v>
      </c>
      <c r="C25" s="37" t="s">
        <v>5</v>
      </c>
      <c r="D25" s="58">
        <v>1</v>
      </c>
      <c r="E25" s="58">
        <v>1</v>
      </c>
      <c r="F25" s="60">
        <v>108000</v>
      </c>
      <c r="G25" s="37" t="s">
        <v>5</v>
      </c>
      <c r="H25" s="58">
        <v>1</v>
      </c>
      <c r="I25" s="58">
        <v>1</v>
      </c>
      <c r="J25" s="58">
        <v>1</v>
      </c>
      <c r="K25" s="37" t="s">
        <v>5</v>
      </c>
      <c r="L25" s="37" t="s">
        <v>5</v>
      </c>
      <c r="M25" s="37" t="s">
        <v>5</v>
      </c>
      <c r="N25" s="60">
        <v>0</v>
      </c>
      <c r="O25" s="60">
        <v>0</v>
      </c>
      <c r="P25" s="60">
        <v>0</v>
      </c>
      <c r="Q25" s="36">
        <v>108000</v>
      </c>
      <c r="R25" s="36">
        <v>108000</v>
      </c>
      <c r="S25" s="36">
        <v>108000</v>
      </c>
      <c r="T25" s="40"/>
      <c r="U25" s="40"/>
      <c r="V25" s="40"/>
      <c r="W25" s="40"/>
      <c r="X25" s="61">
        <v>9000</v>
      </c>
    </row>
    <row r="26" spans="1:24" s="9" customFormat="1" ht="18" customHeight="1">
      <c r="A26" s="64"/>
      <c r="B26" s="43" t="s">
        <v>56</v>
      </c>
      <c r="C26" s="80"/>
      <c r="D26" s="64"/>
      <c r="E26" s="64"/>
      <c r="F26" s="51"/>
      <c r="G26" s="46"/>
      <c r="H26" s="64"/>
      <c r="I26" s="64"/>
      <c r="J26" s="64"/>
      <c r="K26" s="47"/>
      <c r="L26" s="81"/>
      <c r="M26" s="65"/>
      <c r="N26" s="51"/>
      <c r="O26" s="51"/>
      <c r="P26" s="51"/>
      <c r="Q26" s="66"/>
      <c r="R26" s="66"/>
      <c r="S26" s="67"/>
      <c r="T26" s="53"/>
      <c r="U26" s="53"/>
      <c r="V26" s="53"/>
      <c r="W26" s="53"/>
      <c r="X26" s="82"/>
    </row>
    <row r="27" spans="1:24" s="9" customFormat="1" ht="18" customHeight="1">
      <c r="A27" s="58">
        <v>16</v>
      </c>
      <c r="B27" s="71" t="s">
        <v>16</v>
      </c>
      <c r="C27" s="57" t="s">
        <v>22</v>
      </c>
      <c r="D27" s="58">
        <v>1</v>
      </c>
      <c r="E27" s="83">
        <v>1</v>
      </c>
      <c r="F27" s="60">
        <v>429240</v>
      </c>
      <c r="G27" s="36">
        <v>42000</v>
      </c>
      <c r="H27" s="58">
        <v>1</v>
      </c>
      <c r="I27" s="58">
        <v>1</v>
      </c>
      <c r="J27" s="58">
        <v>1</v>
      </c>
      <c r="K27" s="37" t="s">
        <v>5</v>
      </c>
      <c r="L27" s="37" t="s">
        <v>5</v>
      </c>
      <c r="M27" s="37" t="s">
        <v>5</v>
      </c>
      <c r="N27" s="60">
        <v>13080</v>
      </c>
      <c r="O27" s="36">
        <v>13200</v>
      </c>
      <c r="P27" s="36">
        <v>13440</v>
      </c>
      <c r="Q27" s="36">
        <f>F27+G27+N27</f>
        <v>484320</v>
      </c>
      <c r="R27" s="36">
        <f aca="true" t="shared" si="2" ref="R27:S29">Q27+O27</f>
        <v>497520</v>
      </c>
      <c r="S27" s="61">
        <f t="shared" si="2"/>
        <v>510960</v>
      </c>
      <c r="T27" s="40"/>
      <c r="U27" s="40"/>
      <c r="V27" s="40"/>
      <c r="W27" s="40"/>
      <c r="X27" s="84">
        <v>35770</v>
      </c>
    </row>
    <row r="28" spans="1:24" s="9" customFormat="1" ht="18" customHeight="1">
      <c r="A28" s="83">
        <v>17</v>
      </c>
      <c r="B28" s="167" t="s">
        <v>37</v>
      </c>
      <c r="C28" s="83" t="s">
        <v>41</v>
      </c>
      <c r="D28" s="83">
        <v>1</v>
      </c>
      <c r="E28" s="168" t="s">
        <v>5</v>
      </c>
      <c r="F28" s="131">
        <v>297900</v>
      </c>
      <c r="G28" s="168" t="s">
        <v>5</v>
      </c>
      <c r="H28" s="83">
        <v>1</v>
      </c>
      <c r="I28" s="83">
        <v>1</v>
      </c>
      <c r="J28" s="83">
        <v>1</v>
      </c>
      <c r="K28" s="168" t="s">
        <v>5</v>
      </c>
      <c r="L28" s="168" t="s">
        <v>5</v>
      </c>
      <c r="M28" s="168" t="s">
        <v>5</v>
      </c>
      <c r="N28" s="131">
        <v>9720</v>
      </c>
      <c r="O28" s="131">
        <v>9720</v>
      </c>
      <c r="P28" s="131">
        <v>9720</v>
      </c>
      <c r="Q28" s="131">
        <f>F28+N28</f>
        <v>307620</v>
      </c>
      <c r="R28" s="131">
        <f t="shared" si="2"/>
        <v>317340</v>
      </c>
      <c r="S28" s="131">
        <f t="shared" si="2"/>
        <v>327060</v>
      </c>
      <c r="T28" s="164"/>
      <c r="U28" s="164"/>
      <c r="V28" s="164"/>
      <c r="W28" s="164"/>
      <c r="X28" s="166" t="s">
        <v>98</v>
      </c>
    </row>
    <row r="29" spans="1:24" s="9" customFormat="1" ht="18" customHeight="1">
      <c r="A29" s="58">
        <v>18</v>
      </c>
      <c r="B29" s="162" t="s">
        <v>57</v>
      </c>
      <c r="C29" s="163" t="s">
        <v>30</v>
      </c>
      <c r="D29" s="160">
        <v>1</v>
      </c>
      <c r="E29" s="160">
        <v>1</v>
      </c>
      <c r="F29" s="60">
        <v>324360</v>
      </c>
      <c r="G29" s="37" t="s">
        <v>5</v>
      </c>
      <c r="H29" s="58">
        <v>1</v>
      </c>
      <c r="I29" s="58">
        <v>1</v>
      </c>
      <c r="J29" s="58">
        <v>1</v>
      </c>
      <c r="K29" s="37" t="s">
        <v>5</v>
      </c>
      <c r="L29" s="37" t="s">
        <v>5</v>
      </c>
      <c r="M29" s="37" t="s">
        <v>5</v>
      </c>
      <c r="N29" s="60">
        <v>11160</v>
      </c>
      <c r="O29" s="60">
        <v>11040</v>
      </c>
      <c r="P29" s="60">
        <v>11160</v>
      </c>
      <c r="Q29" s="36">
        <f>F29+N29</f>
        <v>335520</v>
      </c>
      <c r="R29" s="36">
        <f t="shared" si="2"/>
        <v>346560</v>
      </c>
      <c r="S29" s="61">
        <f t="shared" si="2"/>
        <v>357720</v>
      </c>
      <c r="T29" s="40"/>
      <c r="U29" s="40"/>
      <c r="V29" s="40"/>
      <c r="W29" s="40"/>
      <c r="X29" s="61">
        <v>27030</v>
      </c>
    </row>
    <row r="30" spans="1:24" s="9" customFormat="1" ht="18" customHeight="1">
      <c r="A30" s="58"/>
      <c r="B30" s="72" t="s">
        <v>14</v>
      </c>
      <c r="C30" s="70"/>
      <c r="D30" s="58"/>
      <c r="E30" s="58"/>
      <c r="F30" s="58"/>
      <c r="G30" s="60"/>
      <c r="H30" s="58"/>
      <c r="I30" s="58"/>
      <c r="J30" s="58"/>
      <c r="K30" s="74"/>
      <c r="L30" s="37"/>
      <c r="M30" s="79"/>
      <c r="N30" s="60"/>
      <c r="O30" s="60"/>
      <c r="P30" s="60"/>
      <c r="Q30" s="36"/>
      <c r="R30" s="36"/>
      <c r="S30" s="61"/>
      <c r="T30" s="40"/>
      <c r="U30" s="40"/>
      <c r="V30" s="40"/>
      <c r="W30" s="40"/>
      <c r="X30" s="61"/>
    </row>
    <row r="31" spans="1:24" s="25" customFormat="1" ht="18" customHeight="1">
      <c r="A31" s="194">
        <v>19</v>
      </c>
      <c r="B31" s="86" t="s">
        <v>58</v>
      </c>
      <c r="C31" s="87" t="s">
        <v>5</v>
      </c>
      <c r="D31" s="85">
        <v>1</v>
      </c>
      <c r="E31" s="85">
        <v>1</v>
      </c>
      <c r="F31" s="88">
        <v>240480</v>
      </c>
      <c r="G31" s="87" t="s">
        <v>5</v>
      </c>
      <c r="H31" s="85">
        <v>1</v>
      </c>
      <c r="I31" s="85">
        <v>1</v>
      </c>
      <c r="J31" s="85">
        <v>1</v>
      </c>
      <c r="K31" s="87" t="s">
        <v>5</v>
      </c>
      <c r="L31" s="87" t="s">
        <v>5</v>
      </c>
      <c r="M31" s="87" t="s">
        <v>5</v>
      </c>
      <c r="N31" s="88">
        <v>7680</v>
      </c>
      <c r="O31" s="89">
        <v>9840</v>
      </c>
      <c r="P31" s="89">
        <v>8760</v>
      </c>
      <c r="Q31" s="89">
        <f>F31+N31</f>
        <v>248160</v>
      </c>
      <c r="R31" s="89">
        <f>Q31+O31</f>
        <v>258000</v>
      </c>
      <c r="S31" s="90">
        <f>R31+P31</f>
        <v>266760</v>
      </c>
      <c r="T31" s="91"/>
      <c r="U31" s="91"/>
      <c r="V31" s="91"/>
      <c r="W31" s="91"/>
      <c r="X31" s="90">
        <v>20040</v>
      </c>
    </row>
    <row r="32" spans="1:24" s="9" customFormat="1" ht="18" customHeight="1">
      <c r="A32" s="187"/>
      <c r="B32" s="188"/>
      <c r="C32" s="187"/>
      <c r="D32" s="187"/>
      <c r="E32" s="187"/>
      <c r="F32" s="189"/>
      <c r="G32" s="189"/>
      <c r="H32" s="187"/>
      <c r="I32" s="187"/>
      <c r="J32" s="187"/>
      <c r="K32" s="190"/>
      <c r="L32" s="190"/>
      <c r="M32" s="190"/>
      <c r="N32" s="189"/>
      <c r="O32" s="189"/>
      <c r="P32" s="189"/>
      <c r="Q32" s="189"/>
      <c r="R32" s="189"/>
      <c r="S32" s="189"/>
      <c r="T32" s="191"/>
      <c r="U32" s="191"/>
      <c r="V32" s="191"/>
      <c r="W32" s="191"/>
      <c r="X32" s="192"/>
    </row>
    <row r="33" spans="1:24" s="9" customFormat="1" ht="18" customHeight="1">
      <c r="A33" s="187"/>
      <c r="B33" s="191"/>
      <c r="C33" s="187"/>
      <c r="D33" s="187"/>
      <c r="E33" s="190"/>
      <c r="F33" s="190"/>
      <c r="G33" s="190"/>
      <c r="H33" s="187"/>
      <c r="I33" s="187"/>
      <c r="J33" s="187"/>
      <c r="K33" s="193"/>
      <c r="L33" s="190"/>
      <c r="M33" s="190"/>
      <c r="N33" s="189"/>
      <c r="O33" s="189"/>
      <c r="P33" s="189"/>
      <c r="Q33" s="189"/>
      <c r="R33" s="189"/>
      <c r="S33" s="189"/>
      <c r="T33" s="191"/>
      <c r="U33" s="191"/>
      <c r="V33" s="191"/>
      <c r="W33" s="191"/>
      <c r="X33" s="192"/>
    </row>
    <row r="34" spans="1:24" s="9" customFormat="1" ht="18" customHeight="1">
      <c r="A34" s="187"/>
      <c r="B34" s="191"/>
      <c r="C34" s="187"/>
      <c r="D34" s="187"/>
      <c r="E34" s="190"/>
      <c r="F34" s="189"/>
      <c r="G34" s="190"/>
      <c r="H34" s="187"/>
      <c r="I34" s="187"/>
      <c r="J34" s="187"/>
      <c r="K34" s="190"/>
      <c r="L34" s="190"/>
      <c r="M34" s="190"/>
      <c r="N34" s="189"/>
      <c r="O34" s="189"/>
      <c r="P34" s="189"/>
      <c r="Q34" s="189"/>
      <c r="R34" s="189"/>
      <c r="S34" s="189"/>
      <c r="T34" s="191"/>
      <c r="U34" s="191"/>
      <c r="V34" s="191"/>
      <c r="W34" s="191"/>
      <c r="X34" s="192"/>
    </row>
    <row r="35" spans="1:24" s="9" customFormat="1" ht="18" customHeight="1">
      <c r="A35" s="10"/>
      <c r="B35" s="11"/>
      <c r="C35" s="12"/>
      <c r="D35" s="10"/>
      <c r="E35" s="10"/>
      <c r="F35" s="10"/>
      <c r="G35" s="13"/>
      <c r="H35" s="10"/>
      <c r="I35" s="10"/>
      <c r="J35" s="10"/>
      <c r="K35" s="14"/>
      <c r="L35" s="15"/>
      <c r="M35" s="14"/>
      <c r="N35" s="13"/>
      <c r="O35" s="13"/>
      <c r="P35" s="13"/>
      <c r="Q35" s="13"/>
      <c r="R35" s="13"/>
      <c r="S35" s="13"/>
      <c r="T35" s="11"/>
      <c r="U35" s="11"/>
      <c r="V35" s="11"/>
      <c r="W35" s="11"/>
      <c r="X35" s="3"/>
    </row>
    <row r="36" spans="1:24" s="9" customFormat="1" ht="18" customHeight="1">
      <c r="A36" s="10"/>
      <c r="B36" s="11"/>
      <c r="C36" s="12"/>
      <c r="D36" s="10"/>
      <c r="E36" s="10"/>
      <c r="F36" s="10"/>
      <c r="G36" s="13"/>
      <c r="H36" s="10"/>
      <c r="I36" s="10"/>
      <c r="J36" s="10"/>
      <c r="K36" s="14"/>
      <c r="L36" s="15"/>
      <c r="M36" s="14"/>
      <c r="N36" s="13"/>
      <c r="O36" s="13"/>
      <c r="P36" s="13"/>
      <c r="Q36" s="13"/>
      <c r="R36" s="13"/>
      <c r="S36" s="13"/>
      <c r="T36" s="11"/>
      <c r="U36" s="11"/>
      <c r="V36" s="11"/>
      <c r="W36" s="11"/>
      <c r="X36" s="3"/>
    </row>
    <row r="37" spans="1:24" ht="18" customHeight="1">
      <c r="A37" s="234" t="s">
        <v>1</v>
      </c>
      <c r="B37" s="234" t="s">
        <v>0</v>
      </c>
      <c r="C37" s="231" t="s">
        <v>7</v>
      </c>
      <c r="D37" s="231" t="s">
        <v>8</v>
      </c>
      <c r="E37" s="237" t="s">
        <v>6</v>
      </c>
      <c r="F37" s="238"/>
      <c r="G37" s="239"/>
      <c r="H37" s="242" t="s">
        <v>9</v>
      </c>
      <c r="I37" s="243"/>
      <c r="J37" s="244"/>
      <c r="K37" s="224" t="s">
        <v>10</v>
      </c>
      <c r="L37" s="225"/>
      <c r="M37" s="226"/>
      <c r="N37" s="215" t="s">
        <v>77</v>
      </c>
      <c r="O37" s="216"/>
      <c r="P37" s="217"/>
      <c r="Q37" s="215" t="s">
        <v>78</v>
      </c>
      <c r="R37" s="216"/>
      <c r="S37" s="217"/>
      <c r="T37" s="40"/>
      <c r="U37" s="40"/>
      <c r="V37" s="40"/>
      <c r="W37" s="40"/>
      <c r="X37" s="221" t="s">
        <v>3</v>
      </c>
    </row>
    <row r="38" spans="1:24" ht="18" customHeight="1">
      <c r="A38" s="235"/>
      <c r="B38" s="235"/>
      <c r="C38" s="232"/>
      <c r="D38" s="232"/>
      <c r="E38" s="240" t="s">
        <v>74</v>
      </c>
      <c r="F38" s="158" t="s">
        <v>70</v>
      </c>
      <c r="G38" s="27" t="s">
        <v>75</v>
      </c>
      <c r="H38" s="245"/>
      <c r="I38" s="246"/>
      <c r="J38" s="247"/>
      <c r="K38" s="227"/>
      <c r="L38" s="228"/>
      <c r="M38" s="229"/>
      <c r="N38" s="218"/>
      <c r="O38" s="219"/>
      <c r="P38" s="220"/>
      <c r="Q38" s="218"/>
      <c r="R38" s="219"/>
      <c r="S38" s="220"/>
      <c r="T38" s="40"/>
      <c r="U38" s="40"/>
      <c r="V38" s="40"/>
      <c r="W38" s="40"/>
      <c r="X38" s="222"/>
    </row>
    <row r="39" spans="1:24" ht="18" customHeight="1">
      <c r="A39" s="236"/>
      <c r="B39" s="236"/>
      <c r="C39" s="233"/>
      <c r="D39" s="233"/>
      <c r="E39" s="241"/>
      <c r="F39" s="159" t="s">
        <v>71</v>
      </c>
      <c r="G39" s="159" t="s">
        <v>76</v>
      </c>
      <c r="H39" s="6">
        <v>2564</v>
      </c>
      <c r="I39" s="7">
        <v>2565</v>
      </c>
      <c r="J39" s="8">
        <v>2566</v>
      </c>
      <c r="K39" s="6">
        <v>2564</v>
      </c>
      <c r="L39" s="7">
        <v>2565</v>
      </c>
      <c r="M39" s="8">
        <v>2566</v>
      </c>
      <c r="N39" s="6">
        <v>2564</v>
      </c>
      <c r="O39" s="7">
        <v>2565</v>
      </c>
      <c r="P39" s="8">
        <v>2566</v>
      </c>
      <c r="Q39" s="6">
        <v>2564</v>
      </c>
      <c r="R39" s="7">
        <v>2565</v>
      </c>
      <c r="S39" s="6">
        <v>2566</v>
      </c>
      <c r="T39" s="40"/>
      <c r="U39" s="40"/>
      <c r="V39" s="40"/>
      <c r="W39" s="40"/>
      <c r="X39" s="223"/>
    </row>
    <row r="40" spans="1:24" s="9" customFormat="1" ht="18" customHeight="1">
      <c r="A40" s="55"/>
      <c r="B40" s="72" t="s">
        <v>49</v>
      </c>
      <c r="C40" s="57"/>
      <c r="D40" s="58"/>
      <c r="E40" s="83"/>
      <c r="F40" s="60"/>
      <c r="G40" s="36"/>
      <c r="H40" s="58"/>
      <c r="I40" s="58"/>
      <c r="J40" s="58"/>
      <c r="K40" s="74"/>
      <c r="L40" s="75"/>
      <c r="M40" s="79"/>
      <c r="N40" s="69"/>
      <c r="O40" s="36"/>
      <c r="P40" s="36"/>
      <c r="Q40" s="36"/>
      <c r="R40" s="36"/>
      <c r="S40" s="61"/>
      <c r="T40" s="40"/>
      <c r="U40" s="40"/>
      <c r="V40" s="40"/>
      <c r="W40" s="40"/>
      <c r="X40" s="92"/>
    </row>
    <row r="41" spans="1:24" s="9" customFormat="1" ht="18" customHeight="1">
      <c r="A41" s="55">
        <v>20</v>
      </c>
      <c r="B41" s="56" t="s">
        <v>38</v>
      </c>
      <c r="C41" s="37" t="s">
        <v>5</v>
      </c>
      <c r="D41" s="58">
        <v>1</v>
      </c>
      <c r="E41" s="58">
        <v>1</v>
      </c>
      <c r="F41" s="60">
        <v>145800</v>
      </c>
      <c r="G41" s="37" t="s">
        <v>5</v>
      </c>
      <c r="H41" s="58">
        <v>1</v>
      </c>
      <c r="I41" s="58">
        <v>1</v>
      </c>
      <c r="J41" s="58">
        <v>1</v>
      </c>
      <c r="K41" s="37" t="s">
        <v>5</v>
      </c>
      <c r="L41" s="37" t="s">
        <v>5</v>
      </c>
      <c r="M41" s="37" t="s">
        <v>5</v>
      </c>
      <c r="N41" s="69">
        <v>5880</v>
      </c>
      <c r="O41" s="36">
        <v>6120</v>
      </c>
      <c r="P41" s="36">
        <v>6360</v>
      </c>
      <c r="Q41" s="36">
        <f>F41+N41</f>
        <v>151680</v>
      </c>
      <c r="R41" s="36">
        <f aca="true" t="shared" si="3" ref="R41:S43">Q41+O41</f>
        <v>157800</v>
      </c>
      <c r="S41" s="61">
        <f t="shared" si="3"/>
        <v>164160</v>
      </c>
      <c r="T41" s="40"/>
      <c r="U41" s="40"/>
      <c r="V41" s="40"/>
      <c r="W41" s="40"/>
      <c r="X41" s="61">
        <v>12150</v>
      </c>
    </row>
    <row r="42" spans="1:24" s="9" customFormat="1" ht="18" customHeight="1">
      <c r="A42" s="55">
        <v>21</v>
      </c>
      <c r="B42" s="56" t="s">
        <v>40</v>
      </c>
      <c r="C42" s="37" t="s">
        <v>5</v>
      </c>
      <c r="D42" s="58">
        <v>1</v>
      </c>
      <c r="E42" s="58">
        <v>1</v>
      </c>
      <c r="F42" s="60">
        <v>151440</v>
      </c>
      <c r="G42" s="37" t="s">
        <v>5</v>
      </c>
      <c r="H42" s="58">
        <v>1</v>
      </c>
      <c r="I42" s="58">
        <v>1</v>
      </c>
      <c r="J42" s="58">
        <v>1</v>
      </c>
      <c r="K42" s="37" t="s">
        <v>5</v>
      </c>
      <c r="L42" s="37" t="s">
        <v>5</v>
      </c>
      <c r="M42" s="37" t="s">
        <v>5</v>
      </c>
      <c r="N42" s="69">
        <v>6120</v>
      </c>
      <c r="O42" s="36">
        <v>6360</v>
      </c>
      <c r="P42" s="36">
        <v>6600</v>
      </c>
      <c r="Q42" s="36">
        <f>F42+N42</f>
        <v>157560</v>
      </c>
      <c r="R42" s="36">
        <f t="shared" si="3"/>
        <v>163920</v>
      </c>
      <c r="S42" s="61">
        <f t="shared" si="3"/>
        <v>170520</v>
      </c>
      <c r="T42" s="40"/>
      <c r="U42" s="40"/>
      <c r="V42" s="40"/>
      <c r="W42" s="40"/>
      <c r="X42" s="61">
        <v>12620</v>
      </c>
    </row>
    <row r="43" spans="1:24" s="9" customFormat="1" ht="18" customHeight="1">
      <c r="A43" s="55">
        <v>22</v>
      </c>
      <c r="B43" s="56" t="s">
        <v>39</v>
      </c>
      <c r="C43" s="37" t="s">
        <v>5</v>
      </c>
      <c r="D43" s="58">
        <v>1</v>
      </c>
      <c r="E43" s="58">
        <v>1</v>
      </c>
      <c r="F43" s="60">
        <v>151440</v>
      </c>
      <c r="G43" s="37" t="s">
        <v>5</v>
      </c>
      <c r="H43" s="58">
        <v>1</v>
      </c>
      <c r="I43" s="58">
        <v>1</v>
      </c>
      <c r="J43" s="58">
        <v>1</v>
      </c>
      <c r="K43" s="37" t="s">
        <v>5</v>
      </c>
      <c r="L43" s="37" t="s">
        <v>5</v>
      </c>
      <c r="M43" s="37" t="s">
        <v>5</v>
      </c>
      <c r="N43" s="69">
        <v>6120</v>
      </c>
      <c r="O43" s="36">
        <v>6360</v>
      </c>
      <c r="P43" s="36">
        <v>6600</v>
      </c>
      <c r="Q43" s="36">
        <f>F43+N43</f>
        <v>157560</v>
      </c>
      <c r="R43" s="36">
        <f t="shared" si="3"/>
        <v>163920</v>
      </c>
      <c r="S43" s="61">
        <f t="shared" si="3"/>
        <v>170520</v>
      </c>
      <c r="T43" s="40"/>
      <c r="U43" s="40"/>
      <c r="V43" s="40"/>
      <c r="W43" s="40"/>
      <c r="X43" s="61">
        <v>12620</v>
      </c>
    </row>
    <row r="44" spans="1:24" s="9" customFormat="1" ht="18" customHeight="1">
      <c r="A44" s="55">
        <v>23</v>
      </c>
      <c r="B44" s="56" t="s">
        <v>15</v>
      </c>
      <c r="C44" s="37" t="s">
        <v>5</v>
      </c>
      <c r="D44" s="58">
        <v>1</v>
      </c>
      <c r="E44" s="37">
        <v>1</v>
      </c>
      <c r="F44" s="205">
        <v>138000</v>
      </c>
      <c r="G44" s="37" t="s">
        <v>5</v>
      </c>
      <c r="H44" s="58">
        <v>1</v>
      </c>
      <c r="I44" s="58">
        <v>1</v>
      </c>
      <c r="J44" s="58">
        <v>1</v>
      </c>
      <c r="K44" s="59" t="s">
        <v>96</v>
      </c>
      <c r="L44" s="37" t="s">
        <v>5</v>
      </c>
      <c r="M44" s="37" t="s">
        <v>5</v>
      </c>
      <c r="N44" s="60">
        <v>5520</v>
      </c>
      <c r="O44" s="60">
        <v>5760</v>
      </c>
      <c r="P44" s="60">
        <v>6000</v>
      </c>
      <c r="Q44" s="60">
        <v>143520</v>
      </c>
      <c r="R44" s="60">
        <v>149280</v>
      </c>
      <c r="S44" s="77">
        <v>155280</v>
      </c>
      <c r="T44" s="93"/>
      <c r="U44" s="93"/>
      <c r="V44" s="93"/>
      <c r="W44" s="93"/>
      <c r="X44" s="214">
        <v>11500</v>
      </c>
    </row>
    <row r="45" spans="1:24" s="9" customFormat="1" ht="18" customHeight="1">
      <c r="A45" s="64"/>
      <c r="B45" s="94" t="s">
        <v>17</v>
      </c>
      <c r="C45" s="95"/>
      <c r="D45" s="96"/>
      <c r="E45" s="97"/>
      <c r="F45" s="97"/>
      <c r="G45" s="51"/>
      <c r="H45" s="64"/>
      <c r="I45" s="64"/>
      <c r="J45" s="64"/>
      <c r="K45" s="47"/>
      <c r="L45" s="48"/>
      <c r="M45" s="65"/>
      <c r="N45" s="51"/>
      <c r="O45" s="51"/>
      <c r="P45" s="51"/>
      <c r="Q45" s="51"/>
      <c r="R45" s="51"/>
      <c r="S45" s="52"/>
      <c r="T45" s="98"/>
      <c r="U45" s="98"/>
      <c r="V45" s="98"/>
      <c r="W45" s="98"/>
      <c r="X45" s="82"/>
    </row>
    <row r="46" spans="1:24" s="9" customFormat="1" ht="18" customHeight="1">
      <c r="A46" s="99">
        <v>24</v>
      </c>
      <c r="B46" s="31" t="s">
        <v>18</v>
      </c>
      <c r="C46" s="100" t="s">
        <v>22</v>
      </c>
      <c r="D46" s="101">
        <v>1</v>
      </c>
      <c r="E46" s="37" t="s">
        <v>5</v>
      </c>
      <c r="F46" s="60">
        <v>393600</v>
      </c>
      <c r="G46" s="36">
        <v>42000</v>
      </c>
      <c r="H46" s="58">
        <v>1</v>
      </c>
      <c r="I46" s="58">
        <v>1</v>
      </c>
      <c r="J46" s="58">
        <v>1</v>
      </c>
      <c r="K46" s="37" t="s">
        <v>5</v>
      </c>
      <c r="L46" s="37" t="s">
        <v>5</v>
      </c>
      <c r="M46" s="37" t="s">
        <v>5</v>
      </c>
      <c r="N46" s="60">
        <v>13620</v>
      </c>
      <c r="O46" s="36">
        <v>13620</v>
      </c>
      <c r="P46" s="36">
        <v>13620</v>
      </c>
      <c r="Q46" s="36">
        <f>F46+G46+N46</f>
        <v>449220</v>
      </c>
      <c r="R46" s="36">
        <f aca="true" t="shared" si="4" ref="R46:S48">Q46+O46</f>
        <v>462840</v>
      </c>
      <c r="S46" s="61">
        <f t="shared" si="4"/>
        <v>476460</v>
      </c>
      <c r="T46" s="40"/>
      <c r="U46" s="40"/>
      <c r="V46" s="40"/>
      <c r="W46" s="40"/>
      <c r="X46" s="102" t="s">
        <v>98</v>
      </c>
    </row>
    <row r="47" spans="1:24" s="9" customFormat="1" ht="18" customHeight="1">
      <c r="A47" s="58">
        <v>25</v>
      </c>
      <c r="B47" s="103" t="s">
        <v>2</v>
      </c>
      <c r="C47" s="70" t="s">
        <v>30</v>
      </c>
      <c r="D47" s="58">
        <v>1</v>
      </c>
      <c r="E47" s="58">
        <v>1</v>
      </c>
      <c r="F47" s="60">
        <v>313440</v>
      </c>
      <c r="G47" s="37" t="s">
        <v>5</v>
      </c>
      <c r="H47" s="58">
        <v>1</v>
      </c>
      <c r="I47" s="58">
        <v>1</v>
      </c>
      <c r="J47" s="58">
        <v>1</v>
      </c>
      <c r="K47" s="37" t="s">
        <v>5</v>
      </c>
      <c r="L47" s="37" t="s">
        <v>5</v>
      </c>
      <c r="M47" s="37" t="s">
        <v>5</v>
      </c>
      <c r="N47" s="60">
        <v>10920</v>
      </c>
      <c r="O47" s="60">
        <v>11160</v>
      </c>
      <c r="P47" s="60">
        <v>11040</v>
      </c>
      <c r="Q47" s="36">
        <f>F47+N47</f>
        <v>324360</v>
      </c>
      <c r="R47" s="36">
        <f t="shared" si="4"/>
        <v>335520</v>
      </c>
      <c r="S47" s="61">
        <f t="shared" si="4"/>
        <v>346560</v>
      </c>
      <c r="T47" s="40"/>
      <c r="U47" s="40"/>
      <c r="V47" s="40"/>
      <c r="W47" s="40"/>
      <c r="X47" s="61">
        <v>26120</v>
      </c>
    </row>
    <row r="48" spans="1:24" s="25" customFormat="1" ht="18" customHeight="1">
      <c r="A48" s="99">
        <v>26</v>
      </c>
      <c r="B48" s="56" t="s">
        <v>29</v>
      </c>
      <c r="C48" s="70" t="s">
        <v>30</v>
      </c>
      <c r="D48" s="58">
        <v>1</v>
      </c>
      <c r="E48" s="58">
        <v>1</v>
      </c>
      <c r="F48" s="60">
        <v>239640</v>
      </c>
      <c r="G48" s="37" t="s">
        <v>5</v>
      </c>
      <c r="H48" s="58">
        <v>1</v>
      </c>
      <c r="I48" s="58">
        <v>1</v>
      </c>
      <c r="J48" s="58">
        <v>1</v>
      </c>
      <c r="K48" s="37" t="s">
        <v>5</v>
      </c>
      <c r="L48" s="37" t="s">
        <v>5</v>
      </c>
      <c r="M48" s="37" t="s">
        <v>5</v>
      </c>
      <c r="N48" s="60">
        <v>9720</v>
      </c>
      <c r="O48" s="60">
        <v>10080</v>
      </c>
      <c r="P48" s="60">
        <v>10440</v>
      </c>
      <c r="Q48" s="36">
        <f>F48+N48</f>
        <v>249360</v>
      </c>
      <c r="R48" s="36">
        <f t="shared" si="4"/>
        <v>259440</v>
      </c>
      <c r="S48" s="61">
        <f t="shared" si="4"/>
        <v>269880</v>
      </c>
      <c r="T48" s="40"/>
      <c r="U48" s="40"/>
      <c r="V48" s="40"/>
      <c r="W48" s="40"/>
      <c r="X48" s="61">
        <v>19970</v>
      </c>
    </row>
    <row r="49" spans="1:24" s="9" customFormat="1" ht="18" customHeight="1">
      <c r="A49" s="58"/>
      <c r="B49" s="72" t="s">
        <v>49</v>
      </c>
      <c r="C49" s="70"/>
      <c r="D49" s="58"/>
      <c r="E49" s="58"/>
      <c r="F49" s="58"/>
      <c r="G49" s="60"/>
      <c r="H49" s="58"/>
      <c r="I49" s="58"/>
      <c r="J49" s="58"/>
      <c r="K49" s="104"/>
      <c r="L49" s="75"/>
      <c r="M49" s="75"/>
      <c r="N49" s="60"/>
      <c r="O49" s="60"/>
      <c r="P49" s="60"/>
      <c r="Q49" s="60"/>
      <c r="R49" s="60"/>
      <c r="S49" s="77"/>
      <c r="T49" s="40"/>
      <c r="U49" s="40"/>
      <c r="V49" s="40"/>
      <c r="W49" s="40"/>
      <c r="X49" s="62"/>
    </row>
    <row r="50" spans="1:24" s="9" customFormat="1" ht="18" customHeight="1">
      <c r="A50" s="58">
        <v>27</v>
      </c>
      <c r="B50" s="56" t="s">
        <v>33</v>
      </c>
      <c r="C50" s="37" t="s">
        <v>5</v>
      </c>
      <c r="D50" s="58">
        <v>1</v>
      </c>
      <c r="E50" s="37" t="s">
        <v>5</v>
      </c>
      <c r="F50" s="60">
        <v>138000</v>
      </c>
      <c r="G50" s="37" t="s">
        <v>5</v>
      </c>
      <c r="H50" s="58">
        <v>1</v>
      </c>
      <c r="I50" s="58">
        <v>1</v>
      </c>
      <c r="J50" s="58">
        <v>1</v>
      </c>
      <c r="K50" s="37" t="s">
        <v>5</v>
      </c>
      <c r="L50" s="37" t="s">
        <v>5</v>
      </c>
      <c r="M50" s="37" t="s">
        <v>5</v>
      </c>
      <c r="N50" s="60">
        <v>0</v>
      </c>
      <c r="O50" s="60">
        <v>5520</v>
      </c>
      <c r="P50" s="60">
        <v>5760</v>
      </c>
      <c r="Q50" s="36">
        <f>F50+N50</f>
        <v>138000</v>
      </c>
      <c r="R50" s="36">
        <f>Q50+O50</f>
        <v>143520</v>
      </c>
      <c r="S50" s="61">
        <f>R50+P50</f>
        <v>149280</v>
      </c>
      <c r="T50" s="40"/>
      <c r="U50" s="40"/>
      <c r="V50" s="40"/>
      <c r="W50" s="40"/>
      <c r="X50" s="62" t="s">
        <v>98</v>
      </c>
    </row>
    <row r="51" spans="1:24" s="9" customFormat="1" ht="18" customHeight="1">
      <c r="A51" s="58">
        <v>28</v>
      </c>
      <c r="B51" s="56" t="s">
        <v>59</v>
      </c>
      <c r="C51" s="37" t="s">
        <v>5</v>
      </c>
      <c r="D51" s="58">
        <v>1</v>
      </c>
      <c r="E51" s="37" t="s">
        <v>5</v>
      </c>
      <c r="F51" s="205">
        <v>138000</v>
      </c>
      <c r="G51" s="37" t="s">
        <v>5</v>
      </c>
      <c r="H51" s="58">
        <v>1</v>
      </c>
      <c r="I51" s="58">
        <v>1</v>
      </c>
      <c r="J51" s="58">
        <v>1</v>
      </c>
      <c r="K51" s="59" t="s">
        <v>96</v>
      </c>
      <c r="L51" s="37" t="s">
        <v>5</v>
      </c>
      <c r="M51" s="37" t="s">
        <v>5</v>
      </c>
      <c r="N51" s="60">
        <v>138000</v>
      </c>
      <c r="O51" s="60">
        <v>5520</v>
      </c>
      <c r="P51" s="60">
        <v>5760</v>
      </c>
      <c r="Q51" s="60">
        <f>N51</f>
        <v>138000</v>
      </c>
      <c r="R51" s="60">
        <f>Q51+O51</f>
        <v>143520</v>
      </c>
      <c r="S51" s="77">
        <f>R51+P51</f>
        <v>149280</v>
      </c>
      <c r="T51" s="93"/>
      <c r="U51" s="93"/>
      <c r="V51" s="93"/>
      <c r="W51" s="93"/>
      <c r="X51" s="78" t="s">
        <v>98</v>
      </c>
    </row>
    <row r="52" spans="1:24" s="9" customFormat="1" ht="18" customHeight="1">
      <c r="A52" s="105"/>
      <c r="B52" s="94" t="s">
        <v>60</v>
      </c>
      <c r="C52" s="95"/>
      <c r="D52" s="96"/>
      <c r="E52" s="97"/>
      <c r="F52" s="97"/>
      <c r="G52" s="66"/>
      <c r="H52" s="106"/>
      <c r="I52" s="96"/>
      <c r="J52" s="97"/>
      <c r="K52" s="106"/>
      <c r="L52" s="96"/>
      <c r="M52" s="107"/>
      <c r="N52" s="66"/>
      <c r="O52" s="107"/>
      <c r="P52" s="97"/>
      <c r="Q52" s="66"/>
      <c r="R52" s="66"/>
      <c r="S52" s="67"/>
      <c r="T52" s="53"/>
      <c r="U52" s="53"/>
      <c r="V52" s="53"/>
      <c r="W52" s="53"/>
      <c r="X52" s="108"/>
    </row>
    <row r="53" spans="1:24" s="9" customFormat="1" ht="18" customHeight="1">
      <c r="A53" s="101">
        <v>29</v>
      </c>
      <c r="B53" s="31" t="s">
        <v>84</v>
      </c>
      <c r="C53" s="100" t="s">
        <v>22</v>
      </c>
      <c r="D53" s="101">
        <v>1</v>
      </c>
      <c r="E53" s="37" t="s">
        <v>5</v>
      </c>
      <c r="F53" s="60">
        <v>393600</v>
      </c>
      <c r="G53" s="36">
        <v>42000</v>
      </c>
      <c r="H53" s="58">
        <v>1</v>
      </c>
      <c r="I53" s="58">
        <v>1</v>
      </c>
      <c r="J53" s="58">
        <v>1</v>
      </c>
      <c r="K53" s="37" t="s">
        <v>5</v>
      </c>
      <c r="L53" s="37" t="s">
        <v>5</v>
      </c>
      <c r="M53" s="37" t="s">
        <v>5</v>
      </c>
      <c r="N53" s="60">
        <v>13620</v>
      </c>
      <c r="O53" s="36">
        <v>13620</v>
      </c>
      <c r="P53" s="36">
        <v>13620</v>
      </c>
      <c r="Q53" s="36">
        <f>F53+G53+N53</f>
        <v>449220</v>
      </c>
      <c r="R53" s="36">
        <f>Q53+O53</f>
        <v>462840</v>
      </c>
      <c r="S53" s="61">
        <f>R53+P53</f>
        <v>476460</v>
      </c>
      <c r="T53" s="40"/>
      <c r="U53" s="40"/>
      <c r="V53" s="40"/>
      <c r="W53" s="40"/>
      <c r="X53" s="62" t="s">
        <v>98</v>
      </c>
    </row>
    <row r="54" spans="1:24" s="9" customFormat="1" ht="18" customHeight="1">
      <c r="A54" s="58">
        <v>30</v>
      </c>
      <c r="B54" s="103" t="s">
        <v>61</v>
      </c>
      <c r="C54" s="57" t="s">
        <v>62</v>
      </c>
      <c r="D54" s="58">
        <v>1</v>
      </c>
      <c r="E54" s="58">
        <v>1</v>
      </c>
      <c r="F54" s="60">
        <v>218280</v>
      </c>
      <c r="G54" s="37" t="s">
        <v>5</v>
      </c>
      <c r="H54" s="58">
        <v>1</v>
      </c>
      <c r="I54" s="58">
        <v>1</v>
      </c>
      <c r="J54" s="58">
        <v>1</v>
      </c>
      <c r="K54" s="37" t="s">
        <v>5</v>
      </c>
      <c r="L54" s="37" t="s">
        <v>5</v>
      </c>
      <c r="M54" s="37" t="s">
        <v>5</v>
      </c>
      <c r="N54" s="60">
        <v>7200</v>
      </c>
      <c r="O54" s="36">
        <v>7440</v>
      </c>
      <c r="P54" s="36">
        <v>7560</v>
      </c>
      <c r="Q54" s="36">
        <f>F54+N54</f>
        <v>225480</v>
      </c>
      <c r="R54" s="36">
        <f>Q54+O54</f>
        <v>232920</v>
      </c>
      <c r="S54" s="61">
        <f>R54+P54</f>
        <v>240480</v>
      </c>
      <c r="T54" s="40"/>
      <c r="U54" s="40"/>
      <c r="V54" s="40"/>
      <c r="W54" s="40"/>
      <c r="X54" s="61">
        <v>18190</v>
      </c>
    </row>
    <row r="55" spans="1:24" s="25" customFormat="1" ht="18" customHeight="1">
      <c r="A55" s="58"/>
      <c r="B55" s="72" t="s">
        <v>49</v>
      </c>
      <c r="C55" s="109"/>
      <c r="D55" s="58"/>
      <c r="E55" s="58"/>
      <c r="F55" s="60"/>
      <c r="G55" s="36"/>
      <c r="H55" s="58"/>
      <c r="I55" s="58"/>
      <c r="J55" s="58"/>
      <c r="K55" s="110"/>
      <c r="L55" s="75"/>
      <c r="M55" s="74"/>
      <c r="N55" s="36"/>
      <c r="O55" s="36"/>
      <c r="P55" s="36"/>
      <c r="Q55" s="36"/>
      <c r="R55" s="36"/>
      <c r="S55" s="61"/>
      <c r="T55" s="40"/>
      <c r="U55" s="40"/>
      <c r="V55" s="40"/>
      <c r="W55" s="40"/>
      <c r="X55" s="61"/>
    </row>
    <row r="56" spans="1:24" s="9" customFormat="1" ht="18" customHeight="1">
      <c r="A56" s="58">
        <v>31</v>
      </c>
      <c r="B56" s="103" t="s">
        <v>63</v>
      </c>
      <c r="C56" s="37" t="s">
        <v>5</v>
      </c>
      <c r="D56" s="58">
        <v>1</v>
      </c>
      <c r="E56" s="58">
        <v>1</v>
      </c>
      <c r="F56" s="60">
        <v>195360</v>
      </c>
      <c r="G56" s="37" t="s">
        <v>5</v>
      </c>
      <c r="H56" s="58">
        <v>1</v>
      </c>
      <c r="I56" s="58">
        <v>1</v>
      </c>
      <c r="J56" s="58">
        <v>1</v>
      </c>
      <c r="K56" s="37" t="s">
        <v>5</v>
      </c>
      <c r="L56" s="37" t="s">
        <v>5</v>
      </c>
      <c r="M56" s="37" t="s">
        <v>5</v>
      </c>
      <c r="N56" s="36">
        <v>7800</v>
      </c>
      <c r="O56" s="36">
        <v>8160</v>
      </c>
      <c r="P56" s="36">
        <v>8520</v>
      </c>
      <c r="Q56" s="36">
        <f>F56+N56</f>
        <v>203160</v>
      </c>
      <c r="R56" s="36">
        <f>Q56+O56</f>
        <v>211320</v>
      </c>
      <c r="S56" s="61">
        <f>R56+P56</f>
        <v>219840</v>
      </c>
      <c r="T56" s="40"/>
      <c r="U56" s="40"/>
      <c r="V56" s="40"/>
      <c r="W56" s="40"/>
      <c r="X56" s="61">
        <v>16280</v>
      </c>
    </row>
    <row r="57" spans="1:24" s="9" customFormat="1" ht="18" customHeight="1">
      <c r="A57" s="64"/>
      <c r="B57" s="111" t="s">
        <v>31</v>
      </c>
      <c r="C57" s="98"/>
      <c r="D57" s="112"/>
      <c r="E57" s="112"/>
      <c r="F57" s="113"/>
      <c r="G57" s="66"/>
      <c r="H57" s="107"/>
      <c r="I57" s="97"/>
      <c r="J57" s="97"/>
      <c r="K57" s="107"/>
      <c r="L57" s="97"/>
      <c r="M57" s="107"/>
      <c r="N57" s="114"/>
      <c r="O57" s="115"/>
      <c r="P57" s="116"/>
      <c r="Q57" s="66"/>
      <c r="R57" s="51"/>
      <c r="S57" s="112"/>
      <c r="T57" s="53"/>
      <c r="U57" s="53"/>
      <c r="V57" s="53"/>
      <c r="W57" s="53"/>
      <c r="X57" s="117"/>
    </row>
    <row r="58" spans="1:24" s="9" customFormat="1" ht="18" customHeight="1">
      <c r="A58" s="58">
        <v>32</v>
      </c>
      <c r="B58" s="118" t="s">
        <v>83</v>
      </c>
      <c r="C58" s="57" t="s">
        <v>22</v>
      </c>
      <c r="D58" s="58">
        <v>1</v>
      </c>
      <c r="E58" s="58">
        <v>1</v>
      </c>
      <c r="F58" s="60">
        <v>362640</v>
      </c>
      <c r="G58" s="36">
        <v>42000</v>
      </c>
      <c r="H58" s="58">
        <v>1</v>
      </c>
      <c r="I58" s="58">
        <v>1</v>
      </c>
      <c r="J58" s="58">
        <v>1</v>
      </c>
      <c r="K58" s="37" t="s">
        <v>5</v>
      </c>
      <c r="L58" s="37" t="s">
        <v>5</v>
      </c>
      <c r="M58" s="37" t="s">
        <v>5</v>
      </c>
      <c r="N58" s="60">
        <v>13440</v>
      </c>
      <c r="O58" s="36">
        <v>13320</v>
      </c>
      <c r="P58" s="36">
        <v>13320</v>
      </c>
      <c r="Q58" s="36">
        <f>F58+G58+N58</f>
        <v>418080</v>
      </c>
      <c r="R58" s="36">
        <f>Q58+O58</f>
        <v>431400</v>
      </c>
      <c r="S58" s="61">
        <f>R58+P58</f>
        <v>444720</v>
      </c>
      <c r="T58" s="40"/>
      <c r="U58" s="40"/>
      <c r="V58" s="40"/>
      <c r="W58" s="40"/>
      <c r="X58" s="214">
        <v>30220</v>
      </c>
    </row>
    <row r="59" spans="1:24" s="9" customFormat="1" ht="18" customHeight="1">
      <c r="A59" s="58">
        <v>33</v>
      </c>
      <c r="B59" s="118" t="s">
        <v>107</v>
      </c>
      <c r="C59" s="57" t="s">
        <v>42</v>
      </c>
      <c r="D59" s="58">
        <v>1</v>
      </c>
      <c r="E59" s="58" t="s">
        <v>96</v>
      </c>
      <c r="F59" s="60">
        <v>355320</v>
      </c>
      <c r="G59" s="36" t="s">
        <v>96</v>
      </c>
      <c r="H59" s="58">
        <v>1</v>
      </c>
      <c r="I59" s="58">
        <v>1</v>
      </c>
      <c r="J59" s="58">
        <v>1</v>
      </c>
      <c r="K59" s="37" t="s">
        <v>5</v>
      </c>
      <c r="L59" s="37" t="s">
        <v>5</v>
      </c>
      <c r="M59" s="37" t="s">
        <v>5</v>
      </c>
      <c r="N59" s="60">
        <v>12000</v>
      </c>
      <c r="O59" s="60">
        <v>12000</v>
      </c>
      <c r="P59" s="36">
        <v>12000</v>
      </c>
      <c r="Q59" s="36">
        <f>F59+N59</f>
        <v>367320</v>
      </c>
      <c r="R59" s="36">
        <f>Q59+O59</f>
        <v>379320</v>
      </c>
      <c r="S59" s="61">
        <f>R59+P59</f>
        <v>391320</v>
      </c>
      <c r="T59" s="40"/>
      <c r="U59" s="40"/>
      <c r="V59" s="40"/>
      <c r="W59" s="40"/>
      <c r="X59" s="61" t="s">
        <v>98</v>
      </c>
    </row>
    <row r="60" spans="1:24" s="9" customFormat="1" ht="18" customHeight="1">
      <c r="A60" s="58"/>
      <c r="B60" s="72" t="s">
        <v>49</v>
      </c>
      <c r="C60" s="70"/>
      <c r="D60" s="58"/>
      <c r="E60" s="58"/>
      <c r="F60" s="58"/>
      <c r="G60" s="60"/>
      <c r="H60" s="58"/>
      <c r="I60" s="58"/>
      <c r="J60" s="58"/>
      <c r="K60" s="74"/>
      <c r="L60" s="75"/>
      <c r="M60" s="79"/>
      <c r="N60" s="60"/>
      <c r="O60" s="60"/>
      <c r="P60" s="36"/>
      <c r="Q60" s="36"/>
      <c r="R60" s="36"/>
      <c r="S60" s="61"/>
      <c r="T60" s="40"/>
      <c r="U60" s="40"/>
      <c r="V60" s="40"/>
      <c r="W60" s="40"/>
      <c r="X60" s="62"/>
    </row>
    <row r="61" spans="1:24" s="25" customFormat="1" ht="18" customHeight="1">
      <c r="A61" s="58">
        <v>34</v>
      </c>
      <c r="B61" s="56" t="s">
        <v>15</v>
      </c>
      <c r="C61" s="37" t="s">
        <v>5</v>
      </c>
      <c r="D61" s="58">
        <v>1</v>
      </c>
      <c r="E61" s="58">
        <v>1</v>
      </c>
      <c r="F61" s="60">
        <v>151440</v>
      </c>
      <c r="G61" s="37" t="s">
        <v>5</v>
      </c>
      <c r="H61" s="58">
        <v>1</v>
      </c>
      <c r="I61" s="58">
        <v>1</v>
      </c>
      <c r="J61" s="58">
        <v>1</v>
      </c>
      <c r="K61" s="37" t="s">
        <v>5</v>
      </c>
      <c r="L61" s="37" t="s">
        <v>5</v>
      </c>
      <c r="M61" s="37" t="s">
        <v>5</v>
      </c>
      <c r="N61" s="69">
        <v>6120</v>
      </c>
      <c r="O61" s="36">
        <v>6360</v>
      </c>
      <c r="P61" s="36">
        <v>6600</v>
      </c>
      <c r="Q61" s="36">
        <f>F61+N61</f>
        <v>157560</v>
      </c>
      <c r="R61" s="36">
        <f>Q61+O61</f>
        <v>163920</v>
      </c>
      <c r="S61" s="61">
        <f>R61+P61</f>
        <v>170520</v>
      </c>
      <c r="T61" s="40"/>
      <c r="U61" s="40"/>
      <c r="V61" s="40"/>
      <c r="W61" s="40"/>
      <c r="X61" s="61">
        <v>12620</v>
      </c>
    </row>
    <row r="62" spans="1:24" s="9" customFormat="1" ht="18" customHeight="1">
      <c r="A62" s="119"/>
      <c r="B62" s="120" t="s">
        <v>64</v>
      </c>
      <c r="C62" s="121"/>
      <c r="D62" s="119"/>
      <c r="E62" s="173"/>
      <c r="F62" s="119"/>
      <c r="G62" s="122"/>
      <c r="H62" s="121"/>
      <c r="I62" s="119"/>
      <c r="J62" s="119"/>
      <c r="K62" s="121"/>
      <c r="L62" s="119"/>
      <c r="M62" s="121"/>
      <c r="N62" s="123"/>
      <c r="O62" s="121"/>
      <c r="P62" s="119"/>
      <c r="Q62" s="123"/>
      <c r="R62" s="123"/>
      <c r="S62" s="119"/>
      <c r="T62" s="124"/>
      <c r="U62" s="124"/>
      <c r="V62" s="124"/>
      <c r="W62" s="124"/>
      <c r="X62" s="125"/>
    </row>
    <row r="63" spans="1:24" s="9" customFormat="1" ht="18" customHeight="1">
      <c r="A63" s="126">
        <v>35</v>
      </c>
      <c r="B63" s="119" t="s">
        <v>65</v>
      </c>
      <c r="C63" s="127" t="s">
        <v>66</v>
      </c>
      <c r="D63" s="171">
        <v>1</v>
      </c>
      <c r="E63" s="126">
        <v>1</v>
      </c>
      <c r="F63" s="172" t="s">
        <v>5</v>
      </c>
      <c r="G63" s="128" t="s">
        <v>5</v>
      </c>
      <c r="H63" s="126">
        <v>1</v>
      </c>
      <c r="I63" s="126">
        <v>1</v>
      </c>
      <c r="J63" s="126">
        <v>1</v>
      </c>
      <c r="K63" s="128" t="s">
        <v>5</v>
      </c>
      <c r="L63" s="128" t="s">
        <v>5</v>
      </c>
      <c r="M63" s="128" t="s">
        <v>5</v>
      </c>
      <c r="N63" s="123">
        <v>0</v>
      </c>
      <c r="O63" s="129">
        <v>0</v>
      </c>
      <c r="P63" s="129">
        <v>0</v>
      </c>
      <c r="Q63" s="129">
        <v>0</v>
      </c>
      <c r="R63" s="129">
        <v>0</v>
      </c>
      <c r="S63" s="130">
        <v>0</v>
      </c>
      <c r="T63" s="124"/>
      <c r="U63" s="124"/>
      <c r="V63" s="124"/>
      <c r="W63" s="124"/>
      <c r="X63" s="125" t="s">
        <v>46</v>
      </c>
    </row>
    <row r="64" spans="1:24" s="9" customFormat="1" ht="18" customHeight="1">
      <c r="A64" s="132"/>
      <c r="B64" s="133" t="s">
        <v>49</v>
      </c>
      <c r="C64" s="134"/>
      <c r="D64" s="135"/>
      <c r="E64" s="135"/>
      <c r="F64" s="136"/>
      <c r="G64" s="129"/>
      <c r="H64" s="137"/>
      <c r="I64" s="138"/>
      <c r="J64" s="138"/>
      <c r="K64" s="137"/>
      <c r="L64" s="138"/>
      <c r="M64" s="137"/>
      <c r="N64" s="139"/>
      <c r="O64" s="140"/>
      <c r="P64" s="141"/>
      <c r="Q64" s="129"/>
      <c r="R64" s="123"/>
      <c r="S64" s="119"/>
      <c r="T64" s="124"/>
      <c r="U64" s="124"/>
      <c r="V64" s="124"/>
      <c r="W64" s="124"/>
      <c r="X64" s="142"/>
    </row>
    <row r="65" spans="1:24" s="9" customFormat="1" ht="18" customHeight="1">
      <c r="A65" s="126">
        <v>36</v>
      </c>
      <c r="B65" s="119" t="s">
        <v>67</v>
      </c>
      <c r="C65" s="126" t="s">
        <v>5</v>
      </c>
      <c r="D65" s="126">
        <v>1</v>
      </c>
      <c r="E65" s="126" t="s">
        <v>5</v>
      </c>
      <c r="F65" s="128" t="s">
        <v>5</v>
      </c>
      <c r="G65" s="128" t="s">
        <v>5</v>
      </c>
      <c r="H65" s="126">
        <v>1</v>
      </c>
      <c r="I65" s="126">
        <v>1</v>
      </c>
      <c r="J65" s="126">
        <v>1</v>
      </c>
      <c r="K65" s="128" t="s">
        <v>5</v>
      </c>
      <c r="L65" s="128" t="s">
        <v>5</v>
      </c>
      <c r="M65" s="128" t="s">
        <v>5</v>
      </c>
      <c r="N65" s="123">
        <v>0</v>
      </c>
      <c r="O65" s="123">
        <v>0</v>
      </c>
      <c r="P65" s="123">
        <v>0</v>
      </c>
      <c r="Q65" s="123">
        <v>0</v>
      </c>
      <c r="R65" s="123">
        <v>0</v>
      </c>
      <c r="S65" s="123">
        <v>0</v>
      </c>
      <c r="T65" s="124"/>
      <c r="U65" s="124"/>
      <c r="V65" s="124"/>
      <c r="W65" s="124"/>
      <c r="X65" s="143" t="s">
        <v>68</v>
      </c>
    </row>
    <row r="66" spans="1:24" s="26" customFormat="1" ht="18" customHeight="1">
      <c r="A66" s="132"/>
      <c r="B66" s="133" t="s">
        <v>52</v>
      </c>
      <c r="C66" s="134"/>
      <c r="D66" s="135"/>
      <c r="E66" s="144"/>
      <c r="F66" s="136"/>
      <c r="G66" s="129"/>
      <c r="H66" s="137"/>
      <c r="I66" s="138"/>
      <c r="J66" s="138"/>
      <c r="K66" s="137"/>
      <c r="L66" s="138"/>
      <c r="M66" s="137"/>
      <c r="N66" s="139"/>
      <c r="O66" s="140"/>
      <c r="P66" s="141"/>
      <c r="Q66" s="129"/>
      <c r="R66" s="123"/>
      <c r="S66" s="119"/>
      <c r="T66" s="124"/>
      <c r="U66" s="124"/>
      <c r="V66" s="124"/>
      <c r="W66" s="124"/>
      <c r="X66" s="142"/>
    </row>
    <row r="67" spans="1:24" s="26" customFormat="1" ht="18" customHeight="1">
      <c r="A67" s="199">
        <v>37</v>
      </c>
      <c r="B67" s="200" t="s">
        <v>43</v>
      </c>
      <c r="C67" s="199" t="s">
        <v>5</v>
      </c>
      <c r="D67" s="199">
        <v>3</v>
      </c>
      <c r="E67" s="199">
        <v>3</v>
      </c>
      <c r="F67" s="201" t="s">
        <v>5</v>
      </c>
      <c r="G67" s="201" t="s">
        <v>5</v>
      </c>
      <c r="H67" s="199">
        <v>3</v>
      </c>
      <c r="I67" s="199">
        <v>3</v>
      </c>
      <c r="J67" s="199">
        <v>3</v>
      </c>
      <c r="K67" s="201" t="s">
        <v>5</v>
      </c>
      <c r="L67" s="201" t="s">
        <v>5</v>
      </c>
      <c r="M67" s="201" t="s">
        <v>5</v>
      </c>
      <c r="N67" s="202">
        <v>0</v>
      </c>
      <c r="O67" s="202">
        <v>0</v>
      </c>
      <c r="P67" s="202">
        <v>0</v>
      </c>
      <c r="Q67" s="202">
        <v>0</v>
      </c>
      <c r="R67" s="202">
        <v>0</v>
      </c>
      <c r="S67" s="202">
        <v>0</v>
      </c>
      <c r="T67" s="203"/>
      <c r="U67" s="203"/>
      <c r="V67" s="203"/>
      <c r="W67" s="203"/>
      <c r="X67" s="204" t="s">
        <v>69</v>
      </c>
    </row>
    <row r="68" spans="1:24" s="9" customFormat="1" ht="18" customHeight="1">
      <c r="A68" s="195"/>
      <c r="B68" s="196"/>
      <c r="C68" s="195"/>
      <c r="D68" s="195"/>
      <c r="E68" s="195"/>
      <c r="F68" s="195"/>
      <c r="G68" s="192"/>
      <c r="H68" s="195"/>
      <c r="I68" s="195"/>
      <c r="J68" s="195"/>
      <c r="K68" s="197"/>
      <c r="L68" s="197"/>
      <c r="M68" s="197"/>
      <c r="N68" s="192"/>
      <c r="O68" s="192"/>
      <c r="P68" s="192"/>
      <c r="Q68" s="192"/>
      <c r="R68" s="192"/>
      <c r="S68" s="192"/>
      <c r="T68" s="164"/>
      <c r="U68" s="164"/>
      <c r="V68" s="164"/>
      <c r="W68" s="164"/>
      <c r="X68" s="198"/>
    </row>
    <row r="69" spans="1:24" s="9" customFormat="1" ht="18" customHeight="1">
      <c r="A69" s="195"/>
      <c r="B69" s="196"/>
      <c r="C69" s="195"/>
      <c r="D69" s="195"/>
      <c r="E69" s="195"/>
      <c r="F69" s="195"/>
      <c r="G69" s="192"/>
      <c r="H69" s="195"/>
      <c r="I69" s="195"/>
      <c r="J69" s="195"/>
      <c r="K69" s="197"/>
      <c r="L69" s="197"/>
      <c r="M69" s="197"/>
      <c r="N69" s="192"/>
      <c r="O69" s="192"/>
      <c r="P69" s="192"/>
      <c r="Q69" s="192"/>
      <c r="R69" s="192"/>
      <c r="S69" s="192"/>
      <c r="T69" s="164"/>
      <c r="U69" s="164"/>
      <c r="V69" s="164"/>
      <c r="W69" s="164"/>
      <c r="X69" s="198"/>
    </row>
    <row r="70" spans="1:24" s="9" customFormat="1" ht="18" customHeight="1">
      <c r="A70" s="10"/>
      <c r="B70" s="16"/>
      <c r="C70" s="10"/>
      <c r="D70" s="10"/>
      <c r="E70" s="10"/>
      <c r="F70" s="10"/>
      <c r="G70" s="13"/>
      <c r="H70" s="10"/>
      <c r="I70" s="10"/>
      <c r="J70" s="10"/>
      <c r="K70" s="14"/>
      <c r="L70" s="14"/>
      <c r="M70" s="14"/>
      <c r="N70" s="13"/>
      <c r="O70" s="13"/>
      <c r="P70" s="13"/>
      <c r="Q70" s="13"/>
      <c r="R70" s="13"/>
      <c r="S70" s="13"/>
      <c r="T70" s="11"/>
      <c r="U70" s="11"/>
      <c r="V70" s="11"/>
      <c r="W70" s="11"/>
      <c r="X70" s="4"/>
    </row>
    <row r="71" spans="1:24" s="9" customFormat="1" ht="18" customHeight="1">
      <c r="A71" s="10"/>
      <c r="B71" s="16"/>
      <c r="C71" s="10"/>
      <c r="D71" s="10"/>
      <c r="E71" s="10"/>
      <c r="F71" s="10"/>
      <c r="G71" s="13"/>
      <c r="H71" s="10"/>
      <c r="I71" s="10"/>
      <c r="J71" s="10"/>
      <c r="K71" s="14"/>
      <c r="L71" s="14"/>
      <c r="M71" s="14"/>
      <c r="N71" s="13"/>
      <c r="O71" s="13"/>
      <c r="P71" s="13"/>
      <c r="Q71" s="13"/>
      <c r="R71" s="13"/>
      <c r="S71" s="13"/>
      <c r="T71" s="11"/>
      <c r="U71" s="11"/>
      <c r="V71" s="11"/>
      <c r="W71" s="11"/>
      <c r="X71" s="4"/>
    </row>
    <row r="72" spans="1:24" ht="18" customHeight="1">
      <c r="A72" s="234" t="s">
        <v>1</v>
      </c>
      <c r="B72" s="234" t="s">
        <v>0</v>
      </c>
      <c r="C72" s="231" t="s">
        <v>7</v>
      </c>
      <c r="D72" s="231" t="s">
        <v>8</v>
      </c>
      <c r="E72" s="237" t="s">
        <v>6</v>
      </c>
      <c r="F72" s="238"/>
      <c r="G72" s="239"/>
      <c r="H72" s="242" t="s">
        <v>9</v>
      </c>
      <c r="I72" s="243"/>
      <c r="J72" s="244"/>
      <c r="K72" s="224" t="s">
        <v>10</v>
      </c>
      <c r="L72" s="225"/>
      <c r="M72" s="226"/>
      <c r="N72" s="215" t="s">
        <v>77</v>
      </c>
      <c r="O72" s="216"/>
      <c r="P72" s="217"/>
      <c r="Q72" s="215" t="s">
        <v>78</v>
      </c>
      <c r="R72" s="216"/>
      <c r="S72" s="217"/>
      <c r="T72" s="40"/>
      <c r="U72" s="40"/>
      <c r="V72" s="40"/>
      <c r="W72" s="40"/>
      <c r="X72" s="221" t="s">
        <v>3</v>
      </c>
    </row>
    <row r="73" spans="1:24" ht="18" customHeight="1">
      <c r="A73" s="235"/>
      <c r="B73" s="235"/>
      <c r="C73" s="232"/>
      <c r="D73" s="232"/>
      <c r="E73" s="240" t="s">
        <v>74</v>
      </c>
      <c r="F73" s="158" t="s">
        <v>70</v>
      </c>
      <c r="G73" s="27" t="s">
        <v>75</v>
      </c>
      <c r="H73" s="245"/>
      <c r="I73" s="246"/>
      <c r="J73" s="247"/>
      <c r="K73" s="227"/>
      <c r="L73" s="228"/>
      <c r="M73" s="229"/>
      <c r="N73" s="218"/>
      <c r="O73" s="219"/>
      <c r="P73" s="220"/>
      <c r="Q73" s="218"/>
      <c r="R73" s="219"/>
      <c r="S73" s="220"/>
      <c r="T73" s="40"/>
      <c r="U73" s="40"/>
      <c r="V73" s="40"/>
      <c r="W73" s="40"/>
      <c r="X73" s="222"/>
    </row>
    <row r="74" spans="1:24" ht="18" customHeight="1">
      <c r="A74" s="236"/>
      <c r="B74" s="236"/>
      <c r="C74" s="233"/>
      <c r="D74" s="233"/>
      <c r="E74" s="241"/>
      <c r="F74" s="159" t="s">
        <v>71</v>
      </c>
      <c r="G74" s="159" t="s">
        <v>76</v>
      </c>
      <c r="H74" s="6">
        <v>2564</v>
      </c>
      <c r="I74" s="7">
        <v>2565</v>
      </c>
      <c r="J74" s="8">
        <v>2566</v>
      </c>
      <c r="K74" s="6">
        <v>2564</v>
      </c>
      <c r="L74" s="7">
        <v>2565</v>
      </c>
      <c r="M74" s="8">
        <v>2566</v>
      </c>
      <c r="N74" s="6">
        <v>2564</v>
      </c>
      <c r="O74" s="7">
        <v>2565</v>
      </c>
      <c r="P74" s="8">
        <v>2566</v>
      </c>
      <c r="Q74" s="6">
        <v>2564</v>
      </c>
      <c r="R74" s="7">
        <v>2565</v>
      </c>
      <c r="S74" s="6">
        <v>2566</v>
      </c>
      <c r="T74" s="40"/>
      <c r="U74" s="40"/>
      <c r="V74" s="40"/>
      <c r="W74" s="40"/>
      <c r="X74" s="223"/>
    </row>
    <row r="75" spans="1:24" s="26" customFormat="1" ht="18" customHeight="1">
      <c r="A75" s="145" t="s">
        <v>79</v>
      </c>
      <c r="B75" s="146" t="s">
        <v>11</v>
      </c>
      <c r="C75" s="147"/>
      <c r="D75" s="148">
        <f aca="true" t="shared" si="5" ref="D75:J75">SUM(D41:D67,D7:D31)</f>
        <v>39</v>
      </c>
      <c r="E75" s="148">
        <f t="shared" si="5"/>
        <v>29</v>
      </c>
      <c r="F75" s="148">
        <f t="shared" si="5"/>
        <v>8541700</v>
      </c>
      <c r="G75" s="148">
        <f t="shared" si="5"/>
        <v>378000</v>
      </c>
      <c r="H75" s="148">
        <f t="shared" si="5"/>
        <v>39</v>
      </c>
      <c r="I75" s="148">
        <f t="shared" si="5"/>
        <v>39</v>
      </c>
      <c r="J75" s="148">
        <f t="shared" si="5"/>
        <v>39</v>
      </c>
      <c r="K75" s="149" t="s">
        <v>91</v>
      </c>
      <c r="L75" s="37" t="s">
        <v>5</v>
      </c>
      <c r="M75" s="37" t="s">
        <v>5</v>
      </c>
      <c r="N75" s="148">
        <f aca="true" t="shared" si="6" ref="N75:S75">SUM(N41:N67,N7:N31)</f>
        <v>422580</v>
      </c>
      <c r="O75" s="148">
        <f t="shared" si="6"/>
        <v>302700</v>
      </c>
      <c r="P75" s="148">
        <f t="shared" si="6"/>
        <v>308100</v>
      </c>
      <c r="Q75" s="148">
        <f t="shared" si="6"/>
        <v>8848560</v>
      </c>
      <c r="R75" s="148">
        <f t="shared" si="6"/>
        <v>9151260</v>
      </c>
      <c r="S75" s="148">
        <f t="shared" si="6"/>
        <v>9459360</v>
      </c>
      <c r="T75" s="161"/>
      <c r="U75" s="161"/>
      <c r="V75" s="161"/>
      <c r="W75" s="161"/>
      <c r="X75" s="170"/>
    </row>
    <row r="76" spans="1:24" s="26" customFormat="1" ht="18" customHeight="1">
      <c r="A76" s="145" t="s">
        <v>80</v>
      </c>
      <c r="B76" s="150" t="s">
        <v>72</v>
      </c>
      <c r="C76" s="151"/>
      <c r="D76" s="152"/>
      <c r="E76" s="153"/>
      <c r="F76" s="153"/>
      <c r="G76" s="154"/>
      <c r="H76" s="153"/>
      <c r="I76" s="153"/>
      <c r="J76" s="153"/>
      <c r="K76" s="155"/>
      <c r="L76" s="153"/>
      <c r="M76" s="153"/>
      <c r="N76" s="156"/>
      <c r="O76" s="156"/>
      <c r="P76" s="156"/>
      <c r="Q76" s="154">
        <f>Q75*15/100</f>
        <v>1327284</v>
      </c>
      <c r="R76" s="154">
        <f>R75*15/100</f>
        <v>1372689</v>
      </c>
      <c r="S76" s="154">
        <f>S75*15/100</f>
        <v>1418904</v>
      </c>
      <c r="T76" s="161"/>
      <c r="U76" s="161"/>
      <c r="V76" s="161"/>
      <c r="W76" s="161"/>
      <c r="X76" s="169"/>
    </row>
    <row r="77" spans="1:24" s="26" customFormat="1" ht="18" customHeight="1">
      <c r="A77" s="145" t="s">
        <v>81</v>
      </c>
      <c r="B77" s="186" t="s">
        <v>12</v>
      </c>
      <c r="C77" s="147"/>
      <c r="D77" s="152"/>
      <c r="E77" s="153"/>
      <c r="F77" s="153"/>
      <c r="G77" s="154"/>
      <c r="H77" s="153"/>
      <c r="I77" s="153"/>
      <c r="J77" s="153"/>
      <c r="K77" s="153"/>
      <c r="L77" s="153"/>
      <c r="M77" s="153"/>
      <c r="N77" s="156"/>
      <c r="O77" s="156"/>
      <c r="P77" s="156"/>
      <c r="Q77" s="154">
        <f>SUM(Q75:Q76)</f>
        <v>10175844</v>
      </c>
      <c r="R77" s="154">
        <f>SUM(R75:R76)</f>
        <v>10523949</v>
      </c>
      <c r="S77" s="154">
        <f>SUM(S75:S76)</f>
        <v>10878264</v>
      </c>
      <c r="T77" s="161"/>
      <c r="U77" s="161"/>
      <c r="V77" s="161"/>
      <c r="W77" s="161"/>
      <c r="X77" s="170"/>
    </row>
    <row r="78" spans="1:24" s="26" customFormat="1" ht="18" customHeight="1">
      <c r="A78" s="145" t="s">
        <v>82</v>
      </c>
      <c r="B78" s="150" t="s">
        <v>19</v>
      </c>
      <c r="C78" s="151"/>
      <c r="D78" s="152"/>
      <c r="E78" s="153"/>
      <c r="F78" s="153"/>
      <c r="G78" s="157"/>
      <c r="H78" s="153"/>
      <c r="I78" s="153"/>
      <c r="J78" s="153"/>
      <c r="K78" s="153"/>
      <c r="L78" s="153"/>
      <c r="M78" s="153"/>
      <c r="N78" s="156"/>
      <c r="O78" s="156"/>
      <c r="P78" s="156"/>
      <c r="Q78" s="157">
        <f>(Q77/32500000)*100</f>
        <v>31.31028923076923</v>
      </c>
      <c r="R78" s="157">
        <f>(R77/34125000)*100</f>
        <v>30.83941098901099</v>
      </c>
      <c r="S78" s="157">
        <f>(S77/35831250)*100</f>
        <v>30.359711145996858</v>
      </c>
      <c r="T78" s="161"/>
      <c r="U78" s="161"/>
      <c r="V78" s="161"/>
      <c r="W78" s="161"/>
      <c r="X78" s="185"/>
    </row>
    <row r="79" spans="1:24" s="9" customFormat="1" ht="18" customHeight="1">
      <c r="A79" s="174"/>
      <c r="B79" s="175"/>
      <c r="C79" s="175"/>
      <c r="D79" s="176"/>
      <c r="E79" s="176"/>
      <c r="F79" s="176"/>
      <c r="G79" s="176"/>
      <c r="H79" s="176"/>
      <c r="I79" s="176"/>
      <c r="J79" s="176"/>
      <c r="K79" s="177"/>
      <c r="L79" s="178"/>
      <c r="M79" s="178"/>
      <c r="N79" s="176"/>
      <c r="O79" s="176"/>
      <c r="P79" s="176"/>
      <c r="Q79" s="176"/>
      <c r="R79" s="176"/>
      <c r="S79" s="176"/>
      <c r="T79" s="164"/>
      <c r="U79" s="164"/>
      <c r="V79" s="164"/>
      <c r="W79" s="164"/>
      <c r="X79" s="165"/>
    </row>
    <row r="80" spans="1:24" s="9" customFormat="1" ht="18" customHeight="1">
      <c r="A80" s="5" t="s">
        <v>3</v>
      </c>
      <c r="B80" s="19"/>
      <c r="C80" s="179"/>
      <c r="D80" s="180"/>
      <c r="E80" s="181"/>
      <c r="F80" s="181"/>
      <c r="G80" s="182"/>
      <c r="H80" s="181"/>
      <c r="I80" s="181"/>
      <c r="J80" s="181"/>
      <c r="K80" s="181"/>
      <c r="L80" s="181"/>
      <c r="M80" s="181"/>
      <c r="N80" s="183"/>
      <c r="O80" s="183"/>
      <c r="P80" s="183"/>
      <c r="Q80" s="182"/>
      <c r="R80" s="182"/>
      <c r="S80" s="182"/>
      <c r="T80" s="182">
        <f>T79*20/100</f>
        <v>0</v>
      </c>
      <c r="U80" s="182">
        <f>U79*20/100</f>
        <v>0</v>
      </c>
      <c r="V80" s="182">
        <f>V79*20/100</f>
        <v>0</v>
      </c>
      <c r="W80" s="182">
        <f>W79*20/100</f>
        <v>0</v>
      </c>
      <c r="X80" s="165"/>
    </row>
    <row r="81" spans="1:24" s="9" customFormat="1" ht="18" customHeight="1">
      <c r="A81" s="1"/>
      <c r="B81" s="230" t="s">
        <v>85</v>
      </c>
      <c r="C81" s="230"/>
      <c r="D81" s="230"/>
      <c r="E81" s="230" t="s">
        <v>88</v>
      </c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183"/>
      <c r="Q81" s="182"/>
      <c r="R81" s="182"/>
      <c r="S81" s="182"/>
      <c r="T81" s="164"/>
      <c r="U81" s="164"/>
      <c r="V81" s="164"/>
      <c r="W81" s="164"/>
      <c r="X81" s="165"/>
    </row>
    <row r="82" spans="1:24" s="9" customFormat="1" ht="18" customHeight="1">
      <c r="A82" s="1"/>
      <c r="B82" s="230" t="s">
        <v>86</v>
      </c>
      <c r="C82" s="230"/>
      <c r="D82" s="230"/>
      <c r="E82" s="230" t="s">
        <v>89</v>
      </c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183"/>
      <c r="Q82" s="184"/>
      <c r="R82" s="184"/>
      <c r="S82" s="184"/>
      <c r="T82" s="164"/>
      <c r="U82" s="164"/>
      <c r="V82" s="164"/>
      <c r="W82" s="164"/>
      <c r="X82" s="165"/>
    </row>
    <row r="83" spans="1:24" s="9" customFormat="1" ht="18" customHeight="1">
      <c r="A83" s="1"/>
      <c r="B83" s="230" t="s">
        <v>87</v>
      </c>
      <c r="C83" s="230"/>
      <c r="D83" s="230"/>
      <c r="E83" s="230" t="s">
        <v>90</v>
      </c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18"/>
      <c r="Q83" s="17"/>
      <c r="R83" s="17"/>
      <c r="S83" s="17"/>
      <c r="X83" s="3"/>
    </row>
    <row r="84" spans="1:24" s="9" customFormat="1" ht="18" customHeight="1">
      <c r="A84" s="5"/>
      <c r="B84" s="19"/>
      <c r="C84" s="20"/>
      <c r="D84" s="20"/>
      <c r="E84" s="21"/>
      <c r="F84" s="21"/>
      <c r="G84" s="22"/>
      <c r="H84" s="21"/>
      <c r="I84" s="21"/>
      <c r="J84" s="21"/>
      <c r="K84" s="21"/>
      <c r="L84" s="21"/>
      <c r="M84" s="21"/>
      <c r="N84" s="23"/>
      <c r="O84" s="23"/>
      <c r="P84" s="23"/>
      <c r="Q84" s="24"/>
      <c r="R84" s="24"/>
      <c r="S84" s="24" t="s">
        <v>32</v>
      </c>
      <c r="T84" s="1"/>
      <c r="U84" s="1"/>
      <c r="V84" s="1"/>
      <c r="W84" s="1"/>
      <c r="X84" s="2"/>
    </row>
    <row r="85" spans="2:14" ht="20.25"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</row>
    <row r="86" spans="2:15" ht="20.25"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</row>
    <row r="87" spans="2:15" ht="20.25"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</row>
    <row r="88" spans="2:15" ht="20.25"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</row>
    <row r="91" spans="5:14" ht="20.25"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4" ht="20.25">
      <c r="B94" s="28"/>
    </row>
    <row r="95" ht="20.25">
      <c r="B95" s="29"/>
    </row>
    <row r="96" ht="20.25">
      <c r="B96" s="28"/>
    </row>
    <row r="97" ht="20.25">
      <c r="B97" s="28"/>
    </row>
  </sheetData>
  <sheetProtection/>
  <mergeCells count="47">
    <mergeCell ref="B83:D83"/>
    <mergeCell ref="E83:O83"/>
    <mergeCell ref="C37:C39"/>
    <mergeCell ref="D37:D39"/>
    <mergeCell ref="E37:G37"/>
    <mergeCell ref="H37:J38"/>
    <mergeCell ref="E81:O81"/>
    <mergeCell ref="B82:D82"/>
    <mergeCell ref="E82:O82"/>
    <mergeCell ref="Q72:S73"/>
    <mergeCell ref="E73:E74"/>
    <mergeCell ref="X72:X74"/>
    <mergeCell ref="K37:M38"/>
    <mergeCell ref="N37:P38"/>
    <mergeCell ref="Q37:S38"/>
    <mergeCell ref="E38:E39"/>
    <mergeCell ref="E72:G72"/>
    <mergeCell ref="E85:N85"/>
    <mergeCell ref="B86:D86"/>
    <mergeCell ref="E86:O86"/>
    <mergeCell ref="B87:D87"/>
    <mergeCell ref="E87:O87"/>
    <mergeCell ref="H72:J73"/>
    <mergeCell ref="K72:M73"/>
    <mergeCell ref="N72:P73"/>
    <mergeCell ref="B72:B74"/>
    <mergeCell ref="C72:C74"/>
    <mergeCell ref="A4:A6"/>
    <mergeCell ref="D4:D6"/>
    <mergeCell ref="E4:G4"/>
    <mergeCell ref="E5:E6"/>
    <mergeCell ref="H4:J5"/>
    <mergeCell ref="B81:D81"/>
    <mergeCell ref="A72:A74"/>
    <mergeCell ref="D72:D74"/>
    <mergeCell ref="A37:A39"/>
    <mergeCell ref="B37:B39"/>
    <mergeCell ref="Q4:S5"/>
    <mergeCell ref="N4:P5"/>
    <mergeCell ref="X4:X6"/>
    <mergeCell ref="K4:M5"/>
    <mergeCell ref="X37:X39"/>
    <mergeCell ref="B88:D88"/>
    <mergeCell ref="E88:O88"/>
    <mergeCell ref="C4:C6"/>
    <mergeCell ref="B4:B6"/>
    <mergeCell ref="B85:D85"/>
  </mergeCells>
  <printOptions horizontalCentered="1"/>
  <pageMargins left="0.11811023622047245" right="0.11811023622047245" top="0.7480314960629921" bottom="0" header="0.4724409448818898" footer="0"/>
  <pageSetup fitToHeight="0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X96"/>
  <sheetViews>
    <sheetView view="pageBreakPreview" zoomScaleSheetLayoutView="100" zoomScalePageLayoutView="0" workbookViewId="0" topLeftCell="A70">
      <selection activeCell="F69" sqref="F69"/>
    </sheetView>
  </sheetViews>
  <sheetFormatPr defaultColWidth="9.23046875" defaultRowHeight="20.25"/>
  <cols>
    <col min="1" max="1" width="2.37890625" style="1" customWidth="1"/>
    <col min="2" max="2" width="18.69140625" style="1" customWidth="1"/>
    <col min="3" max="3" width="4.0703125" style="1" customWidth="1"/>
    <col min="4" max="4" width="3.69140625" style="1" customWidth="1"/>
    <col min="5" max="5" width="3.4609375" style="1" customWidth="1"/>
    <col min="6" max="6" width="5.609375" style="1" customWidth="1"/>
    <col min="7" max="7" width="6.37890625" style="1" customWidth="1"/>
    <col min="8" max="8" width="3.83984375" style="1" customWidth="1"/>
    <col min="9" max="9" width="3.30859375" style="1" customWidth="1"/>
    <col min="10" max="10" width="3.1484375" style="1" customWidth="1"/>
    <col min="11" max="11" width="3" style="1" customWidth="1"/>
    <col min="12" max="13" width="3.0703125" style="1" customWidth="1"/>
    <col min="14" max="14" width="5.921875" style="1" customWidth="1"/>
    <col min="15" max="15" width="5.37890625" style="1" customWidth="1"/>
    <col min="16" max="16" width="5.83984375" style="1" customWidth="1"/>
    <col min="17" max="17" width="6.23046875" style="1" customWidth="1"/>
    <col min="18" max="19" width="6.30859375" style="1" customWidth="1"/>
    <col min="20" max="20" width="3.921875" style="1" hidden="1" customWidth="1"/>
    <col min="21" max="22" width="3.23046875" style="1" hidden="1" customWidth="1"/>
    <col min="23" max="23" width="0.453125" style="1" customWidth="1"/>
    <col min="24" max="24" width="5.1484375" style="2" customWidth="1"/>
    <col min="25" max="16384" width="8.69140625" style="1" customWidth="1"/>
  </cols>
  <sheetData>
    <row r="1" ht="14.25" customHeight="1"/>
    <row r="2" spans="1:5" ht="18" customHeight="1">
      <c r="A2" s="5" t="s">
        <v>45</v>
      </c>
      <c r="B2" s="5"/>
      <c r="C2" s="5"/>
      <c r="D2" s="5"/>
      <c r="E2" s="5"/>
    </row>
    <row r="3" spans="1:19" ht="9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4" ht="18" customHeight="1">
      <c r="A4" s="234" t="s">
        <v>1</v>
      </c>
      <c r="B4" s="234" t="s">
        <v>0</v>
      </c>
      <c r="C4" s="231" t="s">
        <v>7</v>
      </c>
      <c r="D4" s="231" t="s">
        <v>8</v>
      </c>
      <c r="E4" s="237" t="s">
        <v>6</v>
      </c>
      <c r="F4" s="238"/>
      <c r="G4" s="239"/>
      <c r="H4" s="242" t="s">
        <v>9</v>
      </c>
      <c r="I4" s="243"/>
      <c r="J4" s="244"/>
      <c r="K4" s="224" t="s">
        <v>10</v>
      </c>
      <c r="L4" s="225"/>
      <c r="M4" s="226"/>
      <c r="N4" s="215" t="s">
        <v>77</v>
      </c>
      <c r="O4" s="216"/>
      <c r="P4" s="217"/>
      <c r="Q4" s="215" t="s">
        <v>78</v>
      </c>
      <c r="R4" s="216"/>
      <c r="S4" s="217"/>
      <c r="T4" s="40"/>
      <c r="U4" s="40"/>
      <c r="V4" s="40"/>
      <c r="W4" s="40"/>
      <c r="X4" s="221" t="s">
        <v>3</v>
      </c>
    </row>
    <row r="5" spans="1:24" ht="18" customHeight="1">
      <c r="A5" s="235"/>
      <c r="B5" s="235"/>
      <c r="C5" s="232"/>
      <c r="D5" s="232"/>
      <c r="E5" s="240" t="s">
        <v>74</v>
      </c>
      <c r="F5" s="158" t="s">
        <v>70</v>
      </c>
      <c r="G5" s="27" t="s">
        <v>75</v>
      </c>
      <c r="H5" s="245"/>
      <c r="I5" s="246"/>
      <c r="J5" s="247"/>
      <c r="K5" s="227"/>
      <c r="L5" s="228"/>
      <c r="M5" s="229"/>
      <c r="N5" s="218"/>
      <c r="O5" s="219"/>
      <c r="P5" s="220"/>
      <c r="Q5" s="218"/>
      <c r="R5" s="219"/>
      <c r="S5" s="220"/>
      <c r="T5" s="40"/>
      <c r="U5" s="40"/>
      <c r="V5" s="40"/>
      <c r="W5" s="40"/>
      <c r="X5" s="222"/>
    </row>
    <row r="6" spans="1:24" ht="18" customHeight="1">
      <c r="A6" s="236"/>
      <c r="B6" s="236"/>
      <c r="C6" s="233"/>
      <c r="D6" s="233"/>
      <c r="E6" s="241"/>
      <c r="F6" s="159" t="s">
        <v>71</v>
      </c>
      <c r="G6" s="159" t="s">
        <v>76</v>
      </c>
      <c r="H6" s="6">
        <v>2564</v>
      </c>
      <c r="I6" s="7">
        <v>2565</v>
      </c>
      <c r="J6" s="8">
        <v>2566</v>
      </c>
      <c r="K6" s="6">
        <v>2564</v>
      </c>
      <c r="L6" s="7">
        <v>2565</v>
      </c>
      <c r="M6" s="8">
        <v>2566</v>
      </c>
      <c r="N6" s="6">
        <v>2564</v>
      </c>
      <c r="O6" s="7">
        <v>2565</v>
      </c>
      <c r="P6" s="8">
        <v>2566</v>
      </c>
      <c r="Q6" s="6">
        <v>2564</v>
      </c>
      <c r="R6" s="7">
        <v>2565</v>
      </c>
      <c r="S6" s="6">
        <v>2566</v>
      </c>
      <c r="T6" s="40"/>
      <c r="U6" s="40"/>
      <c r="V6" s="40"/>
      <c r="W6" s="40"/>
      <c r="X6" s="223"/>
    </row>
    <row r="7" spans="1:24" ht="18" customHeight="1">
      <c r="A7" s="32">
        <v>1</v>
      </c>
      <c r="B7" s="33" t="s">
        <v>20</v>
      </c>
      <c r="C7" s="34" t="s">
        <v>21</v>
      </c>
      <c r="D7" s="35">
        <v>1</v>
      </c>
      <c r="E7" s="35">
        <v>1</v>
      </c>
      <c r="F7" s="36">
        <v>618240</v>
      </c>
      <c r="G7" s="36">
        <v>168000</v>
      </c>
      <c r="H7" s="35">
        <v>1</v>
      </c>
      <c r="I7" s="35">
        <v>1</v>
      </c>
      <c r="J7" s="35">
        <v>1</v>
      </c>
      <c r="K7" s="37" t="s">
        <v>5</v>
      </c>
      <c r="L7" s="37" t="s">
        <v>5</v>
      </c>
      <c r="M7" s="37" t="s">
        <v>5</v>
      </c>
      <c r="N7" s="38">
        <v>20520</v>
      </c>
      <c r="O7" s="38">
        <v>20760</v>
      </c>
      <c r="P7" s="38">
        <v>21240</v>
      </c>
      <c r="Q7" s="38">
        <f>F7+G7+N7</f>
        <v>806760</v>
      </c>
      <c r="R7" s="38">
        <f>Q7+O7</f>
        <v>827520</v>
      </c>
      <c r="S7" s="39">
        <f>R7+P7</f>
        <v>848760</v>
      </c>
      <c r="T7" s="40"/>
      <c r="U7" s="40"/>
      <c r="V7" s="40"/>
      <c r="W7" s="40"/>
      <c r="X7" s="41">
        <v>51520</v>
      </c>
    </row>
    <row r="8" spans="1:24" ht="18" customHeight="1">
      <c r="A8" s="42"/>
      <c r="B8" s="43" t="s">
        <v>47</v>
      </c>
      <c r="C8" s="44"/>
      <c r="D8" s="45"/>
      <c r="E8" s="45"/>
      <c r="F8" s="46"/>
      <c r="G8" s="46"/>
      <c r="H8" s="47"/>
      <c r="I8" s="48"/>
      <c r="J8" s="48"/>
      <c r="K8" s="47"/>
      <c r="L8" s="48"/>
      <c r="M8" s="47"/>
      <c r="N8" s="49"/>
      <c r="O8" s="50"/>
      <c r="P8" s="50"/>
      <c r="Q8" s="51"/>
      <c r="R8" s="51"/>
      <c r="S8" s="52"/>
      <c r="T8" s="53"/>
      <c r="U8" s="53"/>
      <c r="V8" s="53"/>
      <c r="W8" s="53"/>
      <c r="X8" s="54"/>
    </row>
    <row r="9" spans="1:24" ht="18" customHeight="1">
      <c r="A9" s="55">
        <v>2</v>
      </c>
      <c r="B9" s="56" t="s">
        <v>48</v>
      </c>
      <c r="C9" s="57" t="s">
        <v>42</v>
      </c>
      <c r="D9" s="58">
        <v>1</v>
      </c>
      <c r="E9" s="37" t="s">
        <v>5</v>
      </c>
      <c r="F9" s="37" t="s">
        <v>5</v>
      </c>
      <c r="G9" s="37" t="s">
        <v>5</v>
      </c>
      <c r="H9" s="58">
        <v>1</v>
      </c>
      <c r="I9" s="58">
        <v>1</v>
      </c>
      <c r="J9" s="58">
        <v>1</v>
      </c>
      <c r="K9" s="59" t="s">
        <v>73</v>
      </c>
      <c r="L9" s="37" t="s">
        <v>5</v>
      </c>
      <c r="M9" s="37" t="s">
        <v>5</v>
      </c>
      <c r="N9" s="60">
        <v>355320</v>
      </c>
      <c r="O9" s="36">
        <v>12000</v>
      </c>
      <c r="P9" s="36">
        <v>12000</v>
      </c>
      <c r="Q9" s="36">
        <f>N9</f>
        <v>355320</v>
      </c>
      <c r="R9" s="36">
        <f>Q9+O9</f>
        <v>367320</v>
      </c>
      <c r="S9" s="61">
        <f>R9+P9</f>
        <v>379320</v>
      </c>
      <c r="T9" s="40"/>
      <c r="U9" s="40"/>
      <c r="V9" s="40"/>
      <c r="W9" s="40"/>
      <c r="X9" s="62" t="s">
        <v>35</v>
      </c>
    </row>
    <row r="10" spans="1:24" ht="18" customHeight="1">
      <c r="A10" s="42"/>
      <c r="B10" s="43" t="s">
        <v>13</v>
      </c>
      <c r="C10" s="44"/>
      <c r="D10" s="45"/>
      <c r="E10" s="45"/>
      <c r="F10" s="46"/>
      <c r="G10" s="63"/>
      <c r="H10" s="64"/>
      <c r="I10" s="64"/>
      <c r="J10" s="64"/>
      <c r="K10" s="47"/>
      <c r="L10" s="48"/>
      <c r="M10" s="65"/>
      <c r="N10" s="51"/>
      <c r="O10" s="66"/>
      <c r="P10" s="66"/>
      <c r="Q10" s="66"/>
      <c r="R10" s="66"/>
      <c r="S10" s="67"/>
      <c r="T10" s="53"/>
      <c r="U10" s="53"/>
      <c r="V10" s="53"/>
      <c r="W10" s="53"/>
      <c r="X10" s="68"/>
    </row>
    <row r="11" spans="1:24" s="9" customFormat="1" ht="18" customHeight="1">
      <c r="A11" s="55">
        <v>3</v>
      </c>
      <c r="B11" s="56" t="s">
        <v>23</v>
      </c>
      <c r="C11" s="57" t="s">
        <v>22</v>
      </c>
      <c r="D11" s="58">
        <v>1</v>
      </c>
      <c r="E11" s="37" t="s">
        <v>5</v>
      </c>
      <c r="F11" s="60">
        <v>393600</v>
      </c>
      <c r="G11" s="36">
        <v>42000</v>
      </c>
      <c r="H11" s="58">
        <v>1</v>
      </c>
      <c r="I11" s="58">
        <v>1</v>
      </c>
      <c r="J11" s="58">
        <v>1</v>
      </c>
      <c r="K11" s="37" t="s">
        <v>5</v>
      </c>
      <c r="L11" s="37" t="s">
        <v>5</v>
      </c>
      <c r="M11" s="37" t="s">
        <v>5</v>
      </c>
      <c r="N11" s="60">
        <v>13620</v>
      </c>
      <c r="O11" s="36">
        <v>13620</v>
      </c>
      <c r="P11" s="36">
        <v>13620</v>
      </c>
      <c r="Q11" s="36">
        <f>F11+G11+N11</f>
        <v>449220</v>
      </c>
      <c r="R11" s="36">
        <f aca="true" t="shared" si="0" ref="R11:S15">Q11+O11</f>
        <v>462840</v>
      </c>
      <c r="S11" s="61">
        <f t="shared" si="0"/>
        <v>476460</v>
      </c>
      <c r="T11" s="40"/>
      <c r="U11" s="40"/>
      <c r="V11" s="40"/>
      <c r="W11" s="40"/>
      <c r="X11" s="62" t="s">
        <v>36</v>
      </c>
    </row>
    <row r="12" spans="1:24" s="25" customFormat="1" ht="18" customHeight="1">
      <c r="A12" s="58">
        <v>4</v>
      </c>
      <c r="B12" s="56" t="s">
        <v>28</v>
      </c>
      <c r="C12" s="57" t="s">
        <v>27</v>
      </c>
      <c r="D12" s="58">
        <v>1</v>
      </c>
      <c r="E12" s="58">
        <v>1</v>
      </c>
      <c r="F12" s="60">
        <v>293880</v>
      </c>
      <c r="G12" s="37" t="s">
        <v>5</v>
      </c>
      <c r="H12" s="58">
        <v>1</v>
      </c>
      <c r="I12" s="58">
        <v>1</v>
      </c>
      <c r="J12" s="58">
        <v>1</v>
      </c>
      <c r="K12" s="37" t="s">
        <v>5</v>
      </c>
      <c r="L12" s="37" t="s">
        <v>5</v>
      </c>
      <c r="M12" s="37" t="s">
        <v>5</v>
      </c>
      <c r="N12" s="69">
        <v>11760</v>
      </c>
      <c r="O12" s="36">
        <v>11880</v>
      </c>
      <c r="P12" s="36">
        <v>12240</v>
      </c>
      <c r="Q12" s="36">
        <f>F12+N12</f>
        <v>305640</v>
      </c>
      <c r="R12" s="36">
        <f t="shared" si="0"/>
        <v>317520</v>
      </c>
      <c r="S12" s="61">
        <f t="shared" si="0"/>
        <v>329760</v>
      </c>
      <c r="T12" s="40"/>
      <c r="U12" s="40"/>
      <c r="V12" s="40"/>
      <c r="W12" s="40"/>
      <c r="X12" s="61">
        <v>24490</v>
      </c>
    </row>
    <row r="13" spans="1:24" s="9" customFormat="1" ht="18" customHeight="1">
      <c r="A13" s="55">
        <v>5</v>
      </c>
      <c r="B13" s="56" t="s">
        <v>24</v>
      </c>
      <c r="C13" s="70" t="s">
        <v>25</v>
      </c>
      <c r="D13" s="58">
        <v>1</v>
      </c>
      <c r="E13" s="58">
        <v>1</v>
      </c>
      <c r="F13" s="60">
        <v>312960</v>
      </c>
      <c r="G13" s="37" t="s">
        <v>5</v>
      </c>
      <c r="H13" s="58">
        <v>1</v>
      </c>
      <c r="I13" s="58">
        <v>1</v>
      </c>
      <c r="J13" s="58">
        <v>1</v>
      </c>
      <c r="K13" s="37" t="s">
        <v>5</v>
      </c>
      <c r="L13" s="37" t="s">
        <v>5</v>
      </c>
      <c r="M13" s="37" t="s">
        <v>5</v>
      </c>
      <c r="N13" s="60">
        <v>10080</v>
      </c>
      <c r="O13" s="60">
        <v>10560</v>
      </c>
      <c r="P13" s="36">
        <v>10680</v>
      </c>
      <c r="Q13" s="36">
        <f>F13+N13</f>
        <v>323040</v>
      </c>
      <c r="R13" s="36">
        <f t="shared" si="0"/>
        <v>333600</v>
      </c>
      <c r="S13" s="61">
        <f t="shared" si="0"/>
        <v>344280</v>
      </c>
      <c r="T13" s="40"/>
      <c r="U13" s="40"/>
      <c r="V13" s="40"/>
      <c r="W13" s="40"/>
      <c r="X13" s="61">
        <v>26080</v>
      </c>
    </row>
    <row r="14" spans="1:24" s="25" customFormat="1" ht="18" customHeight="1">
      <c r="A14" s="58">
        <v>6</v>
      </c>
      <c r="B14" s="56" t="s">
        <v>26</v>
      </c>
      <c r="C14" s="70" t="s">
        <v>42</v>
      </c>
      <c r="D14" s="58">
        <v>1</v>
      </c>
      <c r="E14" s="37" t="s">
        <v>5</v>
      </c>
      <c r="F14" s="60">
        <v>355320</v>
      </c>
      <c r="G14" s="37" t="s">
        <v>5</v>
      </c>
      <c r="H14" s="58">
        <v>1</v>
      </c>
      <c r="I14" s="58">
        <v>1</v>
      </c>
      <c r="J14" s="58">
        <v>1</v>
      </c>
      <c r="K14" s="37" t="s">
        <v>5</v>
      </c>
      <c r="L14" s="37" t="s">
        <v>5</v>
      </c>
      <c r="M14" s="37" t="s">
        <v>5</v>
      </c>
      <c r="N14" s="60">
        <v>12000</v>
      </c>
      <c r="O14" s="60">
        <v>12000</v>
      </c>
      <c r="P14" s="36">
        <v>12000</v>
      </c>
      <c r="Q14" s="36">
        <f>F14+N14</f>
        <v>367320</v>
      </c>
      <c r="R14" s="36">
        <f t="shared" si="0"/>
        <v>379320</v>
      </c>
      <c r="S14" s="61">
        <f t="shared" si="0"/>
        <v>391320</v>
      </c>
      <c r="T14" s="40"/>
      <c r="U14" s="40"/>
      <c r="V14" s="40"/>
      <c r="W14" s="40"/>
      <c r="X14" s="62" t="s">
        <v>36</v>
      </c>
    </row>
    <row r="15" spans="1:24" s="9" customFormat="1" ht="18" customHeight="1">
      <c r="A15" s="55">
        <v>7</v>
      </c>
      <c r="B15" s="56" t="s">
        <v>4</v>
      </c>
      <c r="C15" s="70" t="s">
        <v>25</v>
      </c>
      <c r="D15" s="58">
        <v>1</v>
      </c>
      <c r="E15" s="58">
        <v>1</v>
      </c>
      <c r="F15" s="60">
        <v>245280</v>
      </c>
      <c r="G15" s="37" t="s">
        <v>5</v>
      </c>
      <c r="H15" s="58">
        <v>1</v>
      </c>
      <c r="I15" s="58">
        <v>1</v>
      </c>
      <c r="J15" s="58">
        <v>1</v>
      </c>
      <c r="K15" s="37" t="s">
        <v>5</v>
      </c>
      <c r="L15" s="37" t="s">
        <v>5</v>
      </c>
      <c r="M15" s="37" t="s">
        <v>5</v>
      </c>
      <c r="N15" s="60">
        <v>8400</v>
      </c>
      <c r="O15" s="60">
        <v>8880</v>
      </c>
      <c r="P15" s="36">
        <v>8640</v>
      </c>
      <c r="Q15" s="36">
        <f>F15+N15</f>
        <v>253680</v>
      </c>
      <c r="R15" s="36">
        <f t="shared" si="0"/>
        <v>262560</v>
      </c>
      <c r="S15" s="61">
        <f t="shared" si="0"/>
        <v>271200</v>
      </c>
      <c r="T15" s="40"/>
      <c r="U15" s="40"/>
      <c r="V15" s="40"/>
      <c r="W15" s="40"/>
      <c r="X15" s="61">
        <v>20440</v>
      </c>
    </row>
    <row r="16" spans="1:24" s="9" customFormat="1" ht="18" customHeight="1">
      <c r="A16" s="58"/>
      <c r="B16" s="72" t="s">
        <v>49</v>
      </c>
      <c r="C16" s="70"/>
      <c r="D16" s="58"/>
      <c r="E16" s="58"/>
      <c r="F16" s="73"/>
      <c r="G16" s="73"/>
      <c r="H16" s="74"/>
      <c r="I16" s="75"/>
      <c r="J16" s="75"/>
      <c r="K16" s="74"/>
      <c r="L16" s="75"/>
      <c r="M16" s="74"/>
      <c r="N16" s="60"/>
      <c r="O16" s="76"/>
      <c r="P16" s="76"/>
      <c r="Q16" s="60"/>
      <c r="R16" s="60"/>
      <c r="S16" s="77"/>
      <c r="T16" s="40"/>
      <c r="U16" s="40"/>
      <c r="V16" s="40"/>
      <c r="W16" s="40"/>
      <c r="X16" s="78"/>
    </row>
    <row r="17" spans="1:24" s="9" customFormat="1" ht="18" customHeight="1">
      <c r="A17" s="55">
        <v>8</v>
      </c>
      <c r="B17" s="56" t="s">
        <v>34</v>
      </c>
      <c r="C17" s="37" t="s">
        <v>5</v>
      </c>
      <c r="D17" s="58">
        <v>1</v>
      </c>
      <c r="E17" s="58">
        <v>1</v>
      </c>
      <c r="F17" s="60">
        <v>143280</v>
      </c>
      <c r="G17" s="37" t="s">
        <v>5</v>
      </c>
      <c r="H17" s="58">
        <v>1</v>
      </c>
      <c r="I17" s="58">
        <v>1</v>
      </c>
      <c r="J17" s="58">
        <v>1</v>
      </c>
      <c r="K17" s="37" t="s">
        <v>5</v>
      </c>
      <c r="L17" s="37" t="s">
        <v>5</v>
      </c>
      <c r="M17" s="37" t="s">
        <v>5</v>
      </c>
      <c r="N17" s="69">
        <v>5760</v>
      </c>
      <c r="O17" s="36">
        <v>6000</v>
      </c>
      <c r="P17" s="36">
        <v>6240</v>
      </c>
      <c r="Q17" s="36">
        <f>F17+N17</f>
        <v>149040</v>
      </c>
      <c r="R17" s="36">
        <f aca="true" t="shared" si="1" ref="R17:S21">Q17+O17</f>
        <v>155040</v>
      </c>
      <c r="S17" s="61">
        <f t="shared" si="1"/>
        <v>161280</v>
      </c>
      <c r="T17" s="40"/>
      <c r="U17" s="40"/>
      <c r="V17" s="40"/>
      <c r="W17" s="40"/>
      <c r="X17" s="61">
        <v>11940</v>
      </c>
    </row>
    <row r="18" spans="1:24" s="9" customFormat="1" ht="18" customHeight="1">
      <c r="A18" s="58">
        <v>9</v>
      </c>
      <c r="B18" s="56" t="s">
        <v>15</v>
      </c>
      <c r="C18" s="37" t="s">
        <v>5</v>
      </c>
      <c r="D18" s="58">
        <v>1</v>
      </c>
      <c r="E18" s="58">
        <v>1</v>
      </c>
      <c r="F18" s="60">
        <v>152760</v>
      </c>
      <c r="G18" s="37" t="s">
        <v>5</v>
      </c>
      <c r="H18" s="58">
        <v>1</v>
      </c>
      <c r="I18" s="58">
        <v>1</v>
      </c>
      <c r="J18" s="58">
        <v>1</v>
      </c>
      <c r="K18" s="37" t="s">
        <v>5</v>
      </c>
      <c r="L18" s="37" t="s">
        <v>5</v>
      </c>
      <c r="M18" s="37" t="s">
        <v>5</v>
      </c>
      <c r="N18" s="69">
        <v>6120</v>
      </c>
      <c r="O18" s="36">
        <v>6360</v>
      </c>
      <c r="P18" s="36">
        <v>6720</v>
      </c>
      <c r="Q18" s="36">
        <f>F18+N18</f>
        <v>158880</v>
      </c>
      <c r="R18" s="36">
        <f t="shared" si="1"/>
        <v>165240</v>
      </c>
      <c r="S18" s="61">
        <f t="shared" si="1"/>
        <v>171960</v>
      </c>
      <c r="T18" s="40"/>
      <c r="U18" s="40"/>
      <c r="V18" s="40"/>
      <c r="W18" s="40"/>
      <c r="X18" s="61">
        <v>12730</v>
      </c>
    </row>
    <row r="19" spans="1:24" s="9" customFormat="1" ht="18" customHeight="1">
      <c r="A19" s="55">
        <v>10</v>
      </c>
      <c r="B19" s="56" t="s">
        <v>50</v>
      </c>
      <c r="C19" s="37" t="s">
        <v>5</v>
      </c>
      <c r="D19" s="58">
        <v>1</v>
      </c>
      <c r="E19" s="58">
        <v>1</v>
      </c>
      <c r="F19" s="60">
        <v>150600</v>
      </c>
      <c r="G19" s="37" t="s">
        <v>5</v>
      </c>
      <c r="H19" s="58">
        <v>1</v>
      </c>
      <c r="I19" s="58">
        <v>1</v>
      </c>
      <c r="J19" s="58">
        <v>1</v>
      </c>
      <c r="K19" s="37" t="s">
        <v>5</v>
      </c>
      <c r="L19" s="37" t="s">
        <v>5</v>
      </c>
      <c r="M19" s="37" t="s">
        <v>5</v>
      </c>
      <c r="N19" s="69">
        <v>6120</v>
      </c>
      <c r="O19" s="60">
        <v>6360</v>
      </c>
      <c r="P19" s="60">
        <v>6600</v>
      </c>
      <c r="Q19" s="36">
        <f>F19+N19</f>
        <v>156720</v>
      </c>
      <c r="R19" s="36">
        <f t="shared" si="1"/>
        <v>163080</v>
      </c>
      <c r="S19" s="61">
        <f t="shared" si="1"/>
        <v>169680</v>
      </c>
      <c r="T19" s="40"/>
      <c r="U19" s="40"/>
      <c r="V19" s="40"/>
      <c r="W19" s="40"/>
      <c r="X19" s="61">
        <v>12550</v>
      </c>
    </row>
    <row r="20" spans="1:24" s="9" customFormat="1" ht="18" customHeight="1">
      <c r="A20" s="58">
        <v>11</v>
      </c>
      <c r="B20" s="56" t="s">
        <v>44</v>
      </c>
      <c r="C20" s="37" t="s">
        <v>5</v>
      </c>
      <c r="D20" s="58">
        <v>1</v>
      </c>
      <c r="E20" s="58">
        <v>1</v>
      </c>
      <c r="F20" s="60">
        <v>121920</v>
      </c>
      <c r="G20" s="37" t="s">
        <v>5</v>
      </c>
      <c r="H20" s="58">
        <v>1</v>
      </c>
      <c r="I20" s="58">
        <v>1</v>
      </c>
      <c r="J20" s="58">
        <v>1</v>
      </c>
      <c r="K20" s="37" t="s">
        <v>5</v>
      </c>
      <c r="L20" s="37" t="s">
        <v>5</v>
      </c>
      <c r="M20" s="37" t="s">
        <v>5</v>
      </c>
      <c r="N20" s="60">
        <v>4920</v>
      </c>
      <c r="O20" s="60">
        <v>5160</v>
      </c>
      <c r="P20" s="60">
        <v>5280</v>
      </c>
      <c r="Q20" s="36">
        <f>F20+N20</f>
        <v>126840</v>
      </c>
      <c r="R20" s="36">
        <f t="shared" si="1"/>
        <v>132000</v>
      </c>
      <c r="S20" s="61">
        <f t="shared" si="1"/>
        <v>137280</v>
      </c>
      <c r="T20" s="40"/>
      <c r="U20" s="40"/>
      <c r="V20" s="40"/>
      <c r="W20" s="40"/>
      <c r="X20" s="61">
        <v>10160</v>
      </c>
    </row>
    <row r="21" spans="1:24" s="9" customFormat="1" ht="18" customHeight="1">
      <c r="A21" s="55">
        <v>12</v>
      </c>
      <c r="B21" s="56" t="s">
        <v>51</v>
      </c>
      <c r="C21" s="37" t="s">
        <v>5</v>
      </c>
      <c r="D21" s="58">
        <v>1</v>
      </c>
      <c r="E21" s="58">
        <v>1</v>
      </c>
      <c r="F21" s="60">
        <v>122160</v>
      </c>
      <c r="G21" s="37" t="s">
        <v>5</v>
      </c>
      <c r="H21" s="58">
        <v>1</v>
      </c>
      <c r="I21" s="58">
        <v>1</v>
      </c>
      <c r="J21" s="58">
        <v>1</v>
      </c>
      <c r="K21" s="37" t="s">
        <v>5</v>
      </c>
      <c r="L21" s="37" t="s">
        <v>5</v>
      </c>
      <c r="M21" s="37" t="s">
        <v>5</v>
      </c>
      <c r="N21" s="60">
        <v>4920</v>
      </c>
      <c r="O21" s="60">
        <v>5160</v>
      </c>
      <c r="P21" s="60">
        <v>5400</v>
      </c>
      <c r="Q21" s="36">
        <f>F21+N21</f>
        <v>127080</v>
      </c>
      <c r="R21" s="36">
        <f t="shared" si="1"/>
        <v>132240</v>
      </c>
      <c r="S21" s="61">
        <f t="shared" si="1"/>
        <v>137640</v>
      </c>
      <c r="T21" s="40"/>
      <c r="U21" s="40"/>
      <c r="V21" s="40"/>
      <c r="W21" s="40"/>
      <c r="X21" s="61">
        <v>10180</v>
      </c>
    </row>
    <row r="22" spans="1:24" s="9" customFormat="1" ht="18" customHeight="1">
      <c r="A22" s="58"/>
      <c r="B22" s="72" t="s">
        <v>52</v>
      </c>
      <c r="C22" s="37"/>
      <c r="D22" s="58"/>
      <c r="E22" s="58"/>
      <c r="F22" s="73"/>
      <c r="G22" s="73"/>
      <c r="H22" s="58"/>
      <c r="I22" s="58"/>
      <c r="J22" s="58"/>
      <c r="K22" s="74"/>
      <c r="L22" s="75"/>
      <c r="M22" s="79"/>
      <c r="N22" s="60"/>
      <c r="O22" s="60"/>
      <c r="P22" s="60"/>
      <c r="Q22" s="36"/>
      <c r="R22" s="36"/>
      <c r="S22" s="61"/>
      <c r="T22" s="40"/>
      <c r="U22" s="40"/>
      <c r="V22" s="40"/>
      <c r="W22" s="40"/>
      <c r="X22" s="62"/>
    </row>
    <row r="23" spans="1:24" s="9" customFormat="1" ht="18" customHeight="1">
      <c r="A23" s="58">
        <v>13</v>
      </c>
      <c r="B23" s="56" t="s">
        <v>53</v>
      </c>
      <c r="C23" s="37" t="s">
        <v>5</v>
      </c>
      <c r="D23" s="58">
        <v>1</v>
      </c>
      <c r="E23" s="58">
        <v>1</v>
      </c>
      <c r="F23" s="60">
        <v>108000</v>
      </c>
      <c r="G23" s="37" t="s">
        <v>5</v>
      </c>
      <c r="H23" s="58">
        <v>1</v>
      </c>
      <c r="I23" s="58">
        <v>1</v>
      </c>
      <c r="J23" s="58">
        <v>1</v>
      </c>
      <c r="K23" s="37" t="s">
        <v>5</v>
      </c>
      <c r="L23" s="37" t="s">
        <v>5</v>
      </c>
      <c r="M23" s="37" t="s">
        <v>5</v>
      </c>
      <c r="N23" s="60">
        <v>0</v>
      </c>
      <c r="O23" s="60">
        <v>0</v>
      </c>
      <c r="P23" s="60">
        <v>0</v>
      </c>
      <c r="Q23" s="36">
        <v>108000</v>
      </c>
      <c r="R23" s="36">
        <v>108000</v>
      </c>
      <c r="S23" s="36">
        <v>108000</v>
      </c>
      <c r="T23" s="40"/>
      <c r="U23" s="40"/>
      <c r="V23" s="40"/>
      <c r="W23" s="40"/>
      <c r="X23" s="61">
        <v>9000</v>
      </c>
    </row>
    <row r="24" spans="1:24" s="9" customFormat="1" ht="18" customHeight="1">
      <c r="A24" s="58">
        <v>14</v>
      </c>
      <c r="B24" s="56" t="s">
        <v>54</v>
      </c>
      <c r="C24" s="37" t="s">
        <v>5</v>
      </c>
      <c r="D24" s="58">
        <v>1</v>
      </c>
      <c r="E24" s="58">
        <v>1</v>
      </c>
      <c r="F24" s="60">
        <v>108000</v>
      </c>
      <c r="G24" s="37" t="s">
        <v>5</v>
      </c>
      <c r="H24" s="58">
        <v>1</v>
      </c>
      <c r="I24" s="58">
        <v>1</v>
      </c>
      <c r="J24" s="58">
        <v>1</v>
      </c>
      <c r="K24" s="37" t="s">
        <v>5</v>
      </c>
      <c r="L24" s="37" t="s">
        <v>5</v>
      </c>
      <c r="M24" s="37" t="s">
        <v>5</v>
      </c>
      <c r="N24" s="60">
        <v>0</v>
      </c>
      <c r="O24" s="60">
        <v>0</v>
      </c>
      <c r="P24" s="60">
        <v>0</v>
      </c>
      <c r="Q24" s="36">
        <v>108000</v>
      </c>
      <c r="R24" s="36">
        <v>108000</v>
      </c>
      <c r="S24" s="36">
        <v>108000</v>
      </c>
      <c r="T24" s="40"/>
      <c r="U24" s="40"/>
      <c r="V24" s="40"/>
      <c r="W24" s="40"/>
      <c r="X24" s="61">
        <v>9000</v>
      </c>
    </row>
    <row r="25" spans="1:24" s="9" customFormat="1" ht="18" customHeight="1">
      <c r="A25" s="58">
        <v>15</v>
      </c>
      <c r="B25" s="56" t="s">
        <v>55</v>
      </c>
      <c r="C25" s="37" t="s">
        <v>5</v>
      </c>
      <c r="D25" s="58">
        <v>1</v>
      </c>
      <c r="E25" s="58">
        <v>1</v>
      </c>
      <c r="F25" s="60">
        <v>108000</v>
      </c>
      <c r="G25" s="37" t="s">
        <v>5</v>
      </c>
      <c r="H25" s="58">
        <v>1</v>
      </c>
      <c r="I25" s="58">
        <v>1</v>
      </c>
      <c r="J25" s="58">
        <v>1</v>
      </c>
      <c r="K25" s="37" t="s">
        <v>5</v>
      </c>
      <c r="L25" s="37" t="s">
        <v>5</v>
      </c>
      <c r="M25" s="37" t="s">
        <v>5</v>
      </c>
      <c r="N25" s="60">
        <v>0</v>
      </c>
      <c r="O25" s="60">
        <v>0</v>
      </c>
      <c r="P25" s="60">
        <v>0</v>
      </c>
      <c r="Q25" s="36">
        <v>108000</v>
      </c>
      <c r="R25" s="36">
        <v>108000</v>
      </c>
      <c r="S25" s="36">
        <v>108000</v>
      </c>
      <c r="T25" s="40"/>
      <c r="U25" s="40"/>
      <c r="V25" s="40"/>
      <c r="W25" s="40"/>
      <c r="X25" s="61">
        <v>9000</v>
      </c>
    </row>
    <row r="26" spans="1:24" s="9" customFormat="1" ht="18" customHeight="1">
      <c r="A26" s="64"/>
      <c r="B26" s="43" t="s">
        <v>56</v>
      </c>
      <c r="C26" s="80"/>
      <c r="D26" s="64"/>
      <c r="E26" s="64"/>
      <c r="F26" s="51"/>
      <c r="G26" s="46"/>
      <c r="H26" s="64"/>
      <c r="I26" s="64"/>
      <c r="J26" s="64"/>
      <c r="K26" s="47"/>
      <c r="L26" s="81"/>
      <c r="M26" s="65"/>
      <c r="N26" s="51"/>
      <c r="O26" s="51"/>
      <c r="P26" s="51"/>
      <c r="Q26" s="66"/>
      <c r="R26" s="66"/>
      <c r="S26" s="67"/>
      <c r="T26" s="53"/>
      <c r="U26" s="53"/>
      <c r="V26" s="53"/>
      <c r="W26" s="53"/>
      <c r="X26" s="82"/>
    </row>
    <row r="27" spans="1:24" s="9" customFormat="1" ht="18" customHeight="1">
      <c r="A27" s="58">
        <v>16</v>
      </c>
      <c r="B27" s="71" t="s">
        <v>16</v>
      </c>
      <c r="C27" s="57" t="s">
        <v>22</v>
      </c>
      <c r="D27" s="58">
        <v>1</v>
      </c>
      <c r="E27" s="83" t="s">
        <v>5</v>
      </c>
      <c r="F27" s="60">
        <v>393600</v>
      </c>
      <c r="G27" s="36">
        <v>42000</v>
      </c>
      <c r="H27" s="58">
        <v>1</v>
      </c>
      <c r="I27" s="58">
        <v>1</v>
      </c>
      <c r="J27" s="58">
        <v>1</v>
      </c>
      <c r="K27" s="37" t="s">
        <v>5</v>
      </c>
      <c r="L27" s="37" t="s">
        <v>5</v>
      </c>
      <c r="M27" s="37" t="s">
        <v>5</v>
      </c>
      <c r="N27" s="60">
        <v>13620</v>
      </c>
      <c r="O27" s="36">
        <v>13620</v>
      </c>
      <c r="P27" s="36">
        <v>13620</v>
      </c>
      <c r="Q27" s="36">
        <f>F27+G27+N27</f>
        <v>449220</v>
      </c>
      <c r="R27" s="36">
        <f aca="true" t="shared" si="2" ref="R27:S29">Q27+O27</f>
        <v>462840</v>
      </c>
      <c r="S27" s="61">
        <f t="shared" si="2"/>
        <v>476460</v>
      </c>
      <c r="T27" s="40"/>
      <c r="U27" s="40"/>
      <c r="V27" s="40"/>
      <c r="W27" s="40"/>
      <c r="X27" s="84" t="s">
        <v>36</v>
      </c>
    </row>
    <row r="28" spans="1:24" s="9" customFormat="1" ht="18" customHeight="1">
      <c r="A28" s="83">
        <v>17</v>
      </c>
      <c r="B28" s="167" t="s">
        <v>37</v>
      </c>
      <c r="C28" s="83" t="s">
        <v>41</v>
      </c>
      <c r="D28" s="83">
        <v>1</v>
      </c>
      <c r="E28" s="168" t="s">
        <v>5</v>
      </c>
      <c r="F28" s="131">
        <v>297900</v>
      </c>
      <c r="G28" s="168" t="s">
        <v>5</v>
      </c>
      <c r="H28" s="83">
        <v>1</v>
      </c>
      <c r="I28" s="83">
        <v>1</v>
      </c>
      <c r="J28" s="83">
        <v>1</v>
      </c>
      <c r="K28" s="168" t="s">
        <v>5</v>
      </c>
      <c r="L28" s="168" t="s">
        <v>5</v>
      </c>
      <c r="M28" s="168" t="s">
        <v>5</v>
      </c>
      <c r="N28" s="131">
        <v>9720</v>
      </c>
      <c r="O28" s="131">
        <v>9720</v>
      </c>
      <c r="P28" s="131">
        <v>9720</v>
      </c>
      <c r="Q28" s="131">
        <f>F28+N28</f>
        <v>307620</v>
      </c>
      <c r="R28" s="131">
        <f t="shared" si="2"/>
        <v>317340</v>
      </c>
      <c r="S28" s="131">
        <f t="shared" si="2"/>
        <v>327060</v>
      </c>
      <c r="T28" s="164"/>
      <c r="U28" s="164"/>
      <c r="V28" s="164"/>
      <c r="W28" s="164"/>
      <c r="X28" s="166" t="s">
        <v>36</v>
      </c>
    </row>
    <row r="29" spans="1:24" s="9" customFormat="1" ht="18" customHeight="1">
      <c r="A29" s="58">
        <v>18</v>
      </c>
      <c r="B29" s="162" t="s">
        <v>57</v>
      </c>
      <c r="C29" s="163" t="s">
        <v>30</v>
      </c>
      <c r="D29" s="160">
        <v>1</v>
      </c>
      <c r="E29" s="160">
        <v>1</v>
      </c>
      <c r="F29" s="60">
        <v>307920</v>
      </c>
      <c r="G29" s="37" t="s">
        <v>5</v>
      </c>
      <c r="H29" s="58">
        <v>1</v>
      </c>
      <c r="I29" s="58">
        <v>1</v>
      </c>
      <c r="J29" s="58">
        <v>1</v>
      </c>
      <c r="K29" s="37" t="s">
        <v>5</v>
      </c>
      <c r="L29" s="37" t="s">
        <v>5</v>
      </c>
      <c r="M29" s="37" t="s">
        <v>5</v>
      </c>
      <c r="N29" s="60">
        <v>11040</v>
      </c>
      <c r="O29" s="60">
        <v>10920</v>
      </c>
      <c r="P29" s="60">
        <v>11280</v>
      </c>
      <c r="Q29" s="36">
        <f>F29+N29</f>
        <v>318960</v>
      </c>
      <c r="R29" s="36">
        <f t="shared" si="2"/>
        <v>329880</v>
      </c>
      <c r="S29" s="61">
        <f t="shared" si="2"/>
        <v>341160</v>
      </c>
      <c r="T29" s="40"/>
      <c r="U29" s="40"/>
      <c r="V29" s="40"/>
      <c r="W29" s="40"/>
      <c r="X29" s="61">
        <v>25660</v>
      </c>
    </row>
    <row r="30" spans="1:24" s="9" customFormat="1" ht="18" customHeight="1">
      <c r="A30" s="58"/>
      <c r="B30" s="72" t="s">
        <v>14</v>
      </c>
      <c r="C30" s="70"/>
      <c r="D30" s="58"/>
      <c r="E30" s="58"/>
      <c r="F30" s="58"/>
      <c r="G30" s="60"/>
      <c r="H30" s="58"/>
      <c r="I30" s="58"/>
      <c r="J30" s="58"/>
      <c r="K30" s="74"/>
      <c r="L30" s="37"/>
      <c r="M30" s="79"/>
      <c r="N30" s="60"/>
      <c r="O30" s="60"/>
      <c r="P30" s="60"/>
      <c r="Q30" s="36"/>
      <c r="R30" s="36"/>
      <c r="S30" s="61"/>
      <c r="T30" s="40"/>
      <c r="U30" s="40"/>
      <c r="V30" s="40"/>
      <c r="W30" s="40"/>
      <c r="X30" s="61"/>
    </row>
    <row r="31" spans="1:24" s="25" customFormat="1" ht="18" customHeight="1">
      <c r="A31" s="194">
        <v>19</v>
      </c>
      <c r="B31" s="86" t="s">
        <v>58</v>
      </c>
      <c r="C31" s="87" t="s">
        <v>5</v>
      </c>
      <c r="D31" s="85">
        <v>1</v>
      </c>
      <c r="E31" s="85">
        <v>1</v>
      </c>
      <c r="F31" s="88">
        <v>225480</v>
      </c>
      <c r="G31" s="87" t="s">
        <v>5</v>
      </c>
      <c r="H31" s="85">
        <v>1</v>
      </c>
      <c r="I31" s="85">
        <v>1</v>
      </c>
      <c r="J31" s="85">
        <v>1</v>
      </c>
      <c r="K31" s="87" t="s">
        <v>5</v>
      </c>
      <c r="L31" s="87" t="s">
        <v>5</v>
      </c>
      <c r="M31" s="87" t="s">
        <v>5</v>
      </c>
      <c r="N31" s="88">
        <v>7440</v>
      </c>
      <c r="O31" s="89">
        <v>7560</v>
      </c>
      <c r="P31" s="89">
        <v>7680</v>
      </c>
      <c r="Q31" s="89">
        <f>F31+N31</f>
        <v>232920</v>
      </c>
      <c r="R31" s="89">
        <f>Q31+O31</f>
        <v>240480</v>
      </c>
      <c r="S31" s="90">
        <f>R31+P31</f>
        <v>248160</v>
      </c>
      <c r="T31" s="91"/>
      <c r="U31" s="91"/>
      <c r="V31" s="91"/>
      <c r="W31" s="91"/>
      <c r="X31" s="90">
        <v>18790</v>
      </c>
    </row>
    <row r="32" spans="1:24" s="9" customFormat="1" ht="18" customHeight="1">
      <c r="A32" s="187"/>
      <c r="B32" s="188"/>
      <c r="C32" s="187"/>
      <c r="D32" s="187"/>
      <c r="E32" s="187"/>
      <c r="F32" s="189"/>
      <c r="G32" s="189"/>
      <c r="H32" s="187"/>
      <c r="I32" s="187"/>
      <c r="J32" s="187"/>
      <c r="K32" s="190"/>
      <c r="L32" s="190"/>
      <c r="M32" s="190"/>
      <c r="N32" s="189"/>
      <c r="O32" s="189"/>
      <c r="P32" s="189"/>
      <c r="Q32" s="189"/>
      <c r="R32" s="189"/>
      <c r="S32" s="189"/>
      <c r="T32" s="191"/>
      <c r="U32" s="191"/>
      <c r="V32" s="191"/>
      <c r="W32" s="191"/>
      <c r="X32" s="192"/>
    </row>
    <row r="33" spans="1:24" s="9" customFormat="1" ht="18" customHeight="1">
      <c r="A33" s="187"/>
      <c r="B33" s="191"/>
      <c r="C33" s="187"/>
      <c r="D33" s="187"/>
      <c r="E33" s="190"/>
      <c r="F33" s="190"/>
      <c r="G33" s="190"/>
      <c r="H33" s="187"/>
      <c r="I33" s="187"/>
      <c r="J33" s="187"/>
      <c r="K33" s="193"/>
      <c r="L33" s="190"/>
      <c r="M33" s="190"/>
      <c r="N33" s="189"/>
      <c r="O33" s="189"/>
      <c r="P33" s="189"/>
      <c r="Q33" s="189"/>
      <c r="R33" s="189"/>
      <c r="S33" s="189"/>
      <c r="T33" s="191"/>
      <c r="U33" s="191"/>
      <c r="V33" s="191"/>
      <c r="W33" s="191"/>
      <c r="X33" s="192"/>
    </row>
    <row r="34" spans="1:24" s="9" customFormat="1" ht="18" customHeight="1">
      <c r="A34" s="187"/>
      <c r="B34" s="191"/>
      <c r="C34" s="187"/>
      <c r="D34" s="187"/>
      <c r="E34" s="190"/>
      <c r="F34" s="189"/>
      <c r="G34" s="190"/>
      <c r="H34" s="187"/>
      <c r="I34" s="187"/>
      <c r="J34" s="187"/>
      <c r="K34" s="190"/>
      <c r="L34" s="190"/>
      <c r="M34" s="190"/>
      <c r="N34" s="189"/>
      <c r="O34" s="189"/>
      <c r="P34" s="189"/>
      <c r="Q34" s="189"/>
      <c r="R34" s="189"/>
      <c r="S34" s="189"/>
      <c r="T34" s="191"/>
      <c r="U34" s="191"/>
      <c r="V34" s="191"/>
      <c r="W34" s="191"/>
      <c r="X34" s="192"/>
    </row>
    <row r="35" spans="1:24" s="9" customFormat="1" ht="18" customHeight="1">
      <c r="A35" s="10"/>
      <c r="B35" s="11"/>
      <c r="C35" s="12"/>
      <c r="D35" s="10"/>
      <c r="E35" s="10"/>
      <c r="F35" s="10"/>
      <c r="G35" s="13"/>
      <c r="H35" s="10"/>
      <c r="I35" s="10"/>
      <c r="J35" s="10"/>
      <c r="K35" s="14"/>
      <c r="L35" s="15"/>
      <c r="M35" s="14"/>
      <c r="N35" s="13"/>
      <c r="O35" s="13"/>
      <c r="P35" s="13"/>
      <c r="Q35" s="13"/>
      <c r="R35" s="13"/>
      <c r="S35" s="13"/>
      <c r="T35" s="11"/>
      <c r="U35" s="11"/>
      <c r="V35" s="11"/>
      <c r="W35" s="11"/>
      <c r="X35" s="3"/>
    </row>
    <row r="36" spans="1:24" s="9" customFormat="1" ht="18" customHeight="1">
      <c r="A36" s="10"/>
      <c r="B36" s="11"/>
      <c r="C36" s="12"/>
      <c r="D36" s="10"/>
      <c r="E36" s="10"/>
      <c r="F36" s="10"/>
      <c r="G36" s="13"/>
      <c r="H36" s="10"/>
      <c r="I36" s="10"/>
      <c r="J36" s="10"/>
      <c r="K36" s="14"/>
      <c r="L36" s="15"/>
      <c r="M36" s="14"/>
      <c r="N36" s="13"/>
      <c r="O36" s="13"/>
      <c r="P36" s="13"/>
      <c r="Q36" s="13"/>
      <c r="R36" s="13"/>
      <c r="S36" s="13"/>
      <c r="T36" s="11"/>
      <c r="U36" s="11"/>
      <c r="V36" s="11"/>
      <c r="W36" s="11"/>
      <c r="X36" s="3"/>
    </row>
    <row r="37" spans="1:24" ht="18" customHeight="1">
      <c r="A37" s="234" t="s">
        <v>1</v>
      </c>
      <c r="B37" s="234" t="s">
        <v>0</v>
      </c>
      <c r="C37" s="231" t="s">
        <v>7</v>
      </c>
      <c r="D37" s="231" t="s">
        <v>8</v>
      </c>
      <c r="E37" s="237" t="s">
        <v>6</v>
      </c>
      <c r="F37" s="238"/>
      <c r="G37" s="239"/>
      <c r="H37" s="242" t="s">
        <v>9</v>
      </c>
      <c r="I37" s="243"/>
      <c r="J37" s="244"/>
      <c r="K37" s="224" t="s">
        <v>10</v>
      </c>
      <c r="L37" s="225"/>
      <c r="M37" s="226"/>
      <c r="N37" s="215" t="s">
        <v>77</v>
      </c>
      <c r="O37" s="216"/>
      <c r="P37" s="217"/>
      <c r="Q37" s="215" t="s">
        <v>78</v>
      </c>
      <c r="R37" s="216"/>
      <c r="S37" s="217"/>
      <c r="T37" s="40"/>
      <c r="U37" s="40"/>
      <c r="V37" s="40"/>
      <c r="W37" s="40"/>
      <c r="X37" s="221" t="s">
        <v>3</v>
      </c>
    </row>
    <row r="38" spans="1:24" ht="18" customHeight="1">
      <c r="A38" s="235"/>
      <c r="B38" s="235"/>
      <c r="C38" s="232"/>
      <c r="D38" s="232"/>
      <c r="E38" s="240" t="s">
        <v>74</v>
      </c>
      <c r="F38" s="158" t="s">
        <v>70</v>
      </c>
      <c r="G38" s="27" t="s">
        <v>75</v>
      </c>
      <c r="H38" s="245"/>
      <c r="I38" s="246"/>
      <c r="J38" s="247"/>
      <c r="K38" s="227"/>
      <c r="L38" s="228"/>
      <c r="M38" s="229"/>
      <c r="N38" s="218"/>
      <c r="O38" s="219"/>
      <c r="P38" s="220"/>
      <c r="Q38" s="218"/>
      <c r="R38" s="219"/>
      <c r="S38" s="220"/>
      <c r="T38" s="40"/>
      <c r="U38" s="40"/>
      <c r="V38" s="40"/>
      <c r="W38" s="40"/>
      <c r="X38" s="222"/>
    </row>
    <row r="39" spans="1:24" ht="18" customHeight="1">
      <c r="A39" s="236"/>
      <c r="B39" s="236"/>
      <c r="C39" s="233"/>
      <c r="D39" s="233"/>
      <c r="E39" s="241"/>
      <c r="F39" s="159" t="s">
        <v>71</v>
      </c>
      <c r="G39" s="159" t="s">
        <v>76</v>
      </c>
      <c r="H39" s="6">
        <v>2564</v>
      </c>
      <c r="I39" s="7">
        <v>2565</v>
      </c>
      <c r="J39" s="8">
        <v>2566</v>
      </c>
      <c r="K39" s="6">
        <v>2564</v>
      </c>
      <c r="L39" s="7">
        <v>2565</v>
      </c>
      <c r="M39" s="8">
        <v>2566</v>
      </c>
      <c r="N39" s="6">
        <v>2564</v>
      </c>
      <c r="O39" s="7">
        <v>2565</v>
      </c>
      <c r="P39" s="8">
        <v>2566</v>
      </c>
      <c r="Q39" s="6">
        <v>2564</v>
      </c>
      <c r="R39" s="7">
        <v>2565</v>
      </c>
      <c r="S39" s="6">
        <v>2566</v>
      </c>
      <c r="T39" s="40"/>
      <c r="U39" s="40"/>
      <c r="V39" s="40"/>
      <c r="W39" s="40"/>
      <c r="X39" s="223"/>
    </row>
    <row r="40" spans="1:24" s="9" customFormat="1" ht="18" customHeight="1">
      <c r="A40" s="55"/>
      <c r="B40" s="72" t="s">
        <v>49</v>
      </c>
      <c r="C40" s="57"/>
      <c r="D40" s="58"/>
      <c r="E40" s="83"/>
      <c r="F40" s="60"/>
      <c r="G40" s="36"/>
      <c r="H40" s="58"/>
      <c r="I40" s="58"/>
      <c r="J40" s="58"/>
      <c r="K40" s="74"/>
      <c r="L40" s="75"/>
      <c r="M40" s="79"/>
      <c r="N40" s="69"/>
      <c r="O40" s="36"/>
      <c r="P40" s="36"/>
      <c r="Q40" s="36"/>
      <c r="R40" s="36"/>
      <c r="S40" s="61"/>
      <c r="T40" s="40"/>
      <c r="U40" s="40"/>
      <c r="V40" s="40"/>
      <c r="W40" s="40"/>
      <c r="X40" s="92"/>
    </row>
    <row r="41" spans="1:24" s="9" customFormat="1" ht="18" customHeight="1">
      <c r="A41" s="55">
        <v>20</v>
      </c>
      <c r="B41" s="56" t="s">
        <v>38</v>
      </c>
      <c r="C41" s="37" t="s">
        <v>5</v>
      </c>
      <c r="D41" s="58">
        <v>1</v>
      </c>
      <c r="E41" s="58">
        <v>1</v>
      </c>
      <c r="F41" s="60">
        <v>138840</v>
      </c>
      <c r="G41" s="37" t="s">
        <v>5</v>
      </c>
      <c r="H41" s="58">
        <v>1</v>
      </c>
      <c r="I41" s="58">
        <v>1</v>
      </c>
      <c r="J41" s="58">
        <v>1</v>
      </c>
      <c r="K41" s="37" t="s">
        <v>5</v>
      </c>
      <c r="L41" s="37" t="s">
        <v>5</v>
      </c>
      <c r="M41" s="37" t="s">
        <v>5</v>
      </c>
      <c r="N41" s="69">
        <v>5640</v>
      </c>
      <c r="O41" s="36">
        <v>5880</v>
      </c>
      <c r="P41" s="36">
        <v>6120</v>
      </c>
      <c r="Q41" s="36">
        <f>F41+N41</f>
        <v>144480</v>
      </c>
      <c r="R41" s="36">
        <f aca="true" t="shared" si="3" ref="R41:S44">Q41+O41</f>
        <v>150360</v>
      </c>
      <c r="S41" s="61">
        <f t="shared" si="3"/>
        <v>156480</v>
      </c>
      <c r="T41" s="40"/>
      <c r="U41" s="40"/>
      <c r="V41" s="40"/>
      <c r="W41" s="40"/>
      <c r="X41" s="61">
        <v>11570</v>
      </c>
    </row>
    <row r="42" spans="1:24" s="9" customFormat="1" ht="18" customHeight="1">
      <c r="A42" s="55">
        <v>21</v>
      </c>
      <c r="B42" s="56" t="s">
        <v>40</v>
      </c>
      <c r="C42" s="37" t="s">
        <v>5</v>
      </c>
      <c r="D42" s="58">
        <v>1</v>
      </c>
      <c r="E42" s="58">
        <v>1</v>
      </c>
      <c r="F42" s="60">
        <v>144240</v>
      </c>
      <c r="G42" s="37" t="s">
        <v>5</v>
      </c>
      <c r="H42" s="58">
        <v>1</v>
      </c>
      <c r="I42" s="58">
        <v>1</v>
      </c>
      <c r="J42" s="58">
        <v>1</v>
      </c>
      <c r="K42" s="37" t="s">
        <v>5</v>
      </c>
      <c r="L42" s="37" t="s">
        <v>5</v>
      </c>
      <c r="M42" s="37" t="s">
        <v>5</v>
      </c>
      <c r="N42" s="69">
        <v>5880</v>
      </c>
      <c r="O42" s="36">
        <v>6120</v>
      </c>
      <c r="P42" s="36">
        <v>6360</v>
      </c>
      <c r="Q42" s="36">
        <f>F42+N42</f>
        <v>150120</v>
      </c>
      <c r="R42" s="36">
        <f t="shared" si="3"/>
        <v>156240</v>
      </c>
      <c r="S42" s="61">
        <f t="shared" si="3"/>
        <v>162600</v>
      </c>
      <c r="T42" s="40"/>
      <c r="U42" s="40"/>
      <c r="V42" s="40"/>
      <c r="W42" s="40"/>
      <c r="X42" s="61">
        <v>12020</v>
      </c>
    </row>
    <row r="43" spans="1:24" s="9" customFormat="1" ht="18" customHeight="1">
      <c r="A43" s="55">
        <v>22</v>
      </c>
      <c r="B43" s="56" t="s">
        <v>39</v>
      </c>
      <c r="C43" s="37" t="s">
        <v>5</v>
      </c>
      <c r="D43" s="58">
        <v>1</v>
      </c>
      <c r="E43" s="58">
        <v>1</v>
      </c>
      <c r="F43" s="60">
        <v>144240</v>
      </c>
      <c r="G43" s="37" t="s">
        <v>5</v>
      </c>
      <c r="H43" s="58">
        <v>1</v>
      </c>
      <c r="I43" s="58">
        <v>1</v>
      </c>
      <c r="J43" s="58">
        <v>1</v>
      </c>
      <c r="K43" s="37" t="s">
        <v>5</v>
      </c>
      <c r="L43" s="37" t="s">
        <v>5</v>
      </c>
      <c r="M43" s="37" t="s">
        <v>5</v>
      </c>
      <c r="N43" s="69">
        <v>5880</v>
      </c>
      <c r="O43" s="36">
        <v>6120</v>
      </c>
      <c r="P43" s="36">
        <v>6360</v>
      </c>
      <c r="Q43" s="36">
        <f>F43+N43</f>
        <v>150120</v>
      </c>
      <c r="R43" s="36">
        <f t="shared" si="3"/>
        <v>156240</v>
      </c>
      <c r="S43" s="61">
        <f t="shared" si="3"/>
        <v>162600</v>
      </c>
      <c r="T43" s="40"/>
      <c r="U43" s="40"/>
      <c r="V43" s="40"/>
      <c r="W43" s="40"/>
      <c r="X43" s="61">
        <v>12020</v>
      </c>
    </row>
    <row r="44" spans="1:24" s="9" customFormat="1" ht="18" customHeight="1">
      <c r="A44" s="55">
        <v>23</v>
      </c>
      <c r="B44" s="56" t="s">
        <v>15</v>
      </c>
      <c r="C44" s="37" t="s">
        <v>5</v>
      </c>
      <c r="D44" s="58">
        <v>1</v>
      </c>
      <c r="E44" s="37" t="s">
        <v>5</v>
      </c>
      <c r="F44" s="37" t="s">
        <v>5</v>
      </c>
      <c r="G44" s="37" t="s">
        <v>5</v>
      </c>
      <c r="H44" s="58">
        <v>1</v>
      </c>
      <c r="I44" s="58">
        <v>1</v>
      </c>
      <c r="J44" s="58">
        <v>1</v>
      </c>
      <c r="K44" s="59" t="s">
        <v>73</v>
      </c>
      <c r="L44" s="37" t="s">
        <v>5</v>
      </c>
      <c r="M44" s="37" t="s">
        <v>5</v>
      </c>
      <c r="N44" s="60">
        <v>138000</v>
      </c>
      <c r="O44" s="60">
        <v>5520</v>
      </c>
      <c r="P44" s="60">
        <v>5760</v>
      </c>
      <c r="Q44" s="60">
        <f>N44</f>
        <v>138000</v>
      </c>
      <c r="R44" s="60">
        <f t="shared" si="3"/>
        <v>143520</v>
      </c>
      <c r="S44" s="77">
        <f t="shared" si="3"/>
        <v>149280</v>
      </c>
      <c r="T44" s="93"/>
      <c r="U44" s="93"/>
      <c r="V44" s="93"/>
      <c r="W44" s="93"/>
      <c r="X44" s="62" t="s">
        <v>35</v>
      </c>
    </row>
    <row r="45" spans="1:24" s="9" customFormat="1" ht="18" customHeight="1">
      <c r="A45" s="64"/>
      <c r="B45" s="94" t="s">
        <v>17</v>
      </c>
      <c r="C45" s="95"/>
      <c r="D45" s="96"/>
      <c r="E45" s="97"/>
      <c r="F45" s="97"/>
      <c r="G45" s="51"/>
      <c r="H45" s="64"/>
      <c r="I45" s="64"/>
      <c r="J45" s="64"/>
      <c r="K45" s="47"/>
      <c r="L45" s="48"/>
      <c r="M45" s="65"/>
      <c r="N45" s="51"/>
      <c r="O45" s="51"/>
      <c r="P45" s="51"/>
      <c r="Q45" s="51"/>
      <c r="R45" s="51"/>
      <c r="S45" s="52"/>
      <c r="T45" s="98"/>
      <c r="U45" s="98"/>
      <c r="V45" s="98"/>
      <c r="W45" s="98"/>
      <c r="X45" s="82"/>
    </row>
    <row r="46" spans="1:24" s="9" customFormat="1" ht="18" customHeight="1">
      <c r="A46" s="99">
        <v>24</v>
      </c>
      <c r="B46" s="31" t="s">
        <v>18</v>
      </c>
      <c r="C46" s="100" t="s">
        <v>22</v>
      </c>
      <c r="D46" s="101">
        <v>1</v>
      </c>
      <c r="E46" s="37" t="s">
        <v>5</v>
      </c>
      <c r="F46" s="60">
        <v>393600</v>
      </c>
      <c r="G46" s="36">
        <v>42000</v>
      </c>
      <c r="H46" s="58">
        <v>1</v>
      </c>
      <c r="I46" s="58">
        <v>1</v>
      </c>
      <c r="J46" s="58">
        <v>1</v>
      </c>
      <c r="K46" s="37" t="s">
        <v>5</v>
      </c>
      <c r="L46" s="37" t="s">
        <v>5</v>
      </c>
      <c r="M46" s="37" t="s">
        <v>5</v>
      </c>
      <c r="N46" s="60">
        <v>13620</v>
      </c>
      <c r="O46" s="36">
        <v>13620</v>
      </c>
      <c r="P46" s="36">
        <v>13620</v>
      </c>
      <c r="Q46" s="36">
        <f>F46+G46+N46</f>
        <v>449220</v>
      </c>
      <c r="R46" s="36">
        <f aca="true" t="shared" si="4" ref="R46:S48">Q46+O46</f>
        <v>462840</v>
      </c>
      <c r="S46" s="61">
        <f t="shared" si="4"/>
        <v>476460</v>
      </c>
      <c r="T46" s="40"/>
      <c r="U46" s="40"/>
      <c r="V46" s="40"/>
      <c r="W46" s="40"/>
      <c r="X46" s="102" t="s">
        <v>36</v>
      </c>
    </row>
    <row r="47" spans="1:24" s="9" customFormat="1" ht="18" customHeight="1">
      <c r="A47" s="58">
        <v>25</v>
      </c>
      <c r="B47" s="103" t="s">
        <v>2</v>
      </c>
      <c r="C47" s="70" t="s">
        <v>30</v>
      </c>
      <c r="D47" s="58">
        <v>1</v>
      </c>
      <c r="E47" s="58">
        <v>1</v>
      </c>
      <c r="F47" s="60">
        <v>285840</v>
      </c>
      <c r="G47" s="37" t="s">
        <v>5</v>
      </c>
      <c r="H47" s="58">
        <v>1</v>
      </c>
      <c r="I47" s="58">
        <v>1</v>
      </c>
      <c r="J47" s="58">
        <v>1</v>
      </c>
      <c r="K47" s="37" t="s">
        <v>5</v>
      </c>
      <c r="L47" s="37" t="s">
        <v>5</v>
      </c>
      <c r="M47" s="37" t="s">
        <v>5</v>
      </c>
      <c r="N47" s="60">
        <v>10920</v>
      </c>
      <c r="O47" s="60">
        <v>11160</v>
      </c>
      <c r="P47" s="60">
        <v>11040</v>
      </c>
      <c r="Q47" s="36">
        <f>F47+N47</f>
        <v>296760</v>
      </c>
      <c r="R47" s="36">
        <f t="shared" si="4"/>
        <v>307920</v>
      </c>
      <c r="S47" s="61">
        <f t="shared" si="4"/>
        <v>318960</v>
      </c>
      <c r="T47" s="40"/>
      <c r="U47" s="40"/>
      <c r="V47" s="40"/>
      <c r="W47" s="40"/>
      <c r="X47" s="61">
        <v>23820</v>
      </c>
    </row>
    <row r="48" spans="1:24" s="25" customFormat="1" ht="18" customHeight="1">
      <c r="A48" s="99">
        <v>26</v>
      </c>
      <c r="B48" s="56" t="s">
        <v>29</v>
      </c>
      <c r="C48" s="70" t="s">
        <v>30</v>
      </c>
      <c r="D48" s="58">
        <v>1</v>
      </c>
      <c r="E48" s="58">
        <v>1</v>
      </c>
      <c r="F48" s="60">
        <v>221280</v>
      </c>
      <c r="G48" s="37" t="s">
        <v>5</v>
      </c>
      <c r="H48" s="58">
        <v>1</v>
      </c>
      <c r="I48" s="58">
        <v>1</v>
      </c>
      <c r="J48" s="58">
        <v>1</v>
      </c>
      <c r="K48" s="37" t="s">
        <v>5</v>
      </c>
      <c r="L48" s="37" t="s">
        <v>5</v>
      </c>
      <c r="M48" s="37" t="s">
        <v>5</v>
      </c>
      <c r="N48" s="60">
        <v>9120</v>
      </c>
      <c r="O48" s="60">
        <v>9240</v>
      </c>
      <c r="P48" s="60">
        <v>9720</v>
      </c>
      <c r="Q48" s="36">
        <f>F48+N48</f>
        <v>230400</v>
      </c>
      <c r="R48" s="36">
        <f t="shared" si="4"/>
        <v>239640</v>
      </c>
      <c r="S48" s="61">
        <f t="shared" si="4"/>
        <v>249360</v>
      </c>
      <c r="T48" s="40"/>
      <c r="U48" s="40"/>
      <c r="V48" s="40"/>
      <c r="W48" s="40"/>
      <c r="X48" s="61">
        <v>18440</v>
      </c>
    </row>
    <row r="49" spans="1:24" s="9" customFormat="1" ht="18" customHeight="1">
      <c r="A49" s="58"/>
      <c r="B49" s="72" t="s">
        <v>49</v>
      </c>
      <c r="C49" s="70"/>
      <c r="D49" s="58"/>
      <c r="E49" s="58"/>
      <c r="F49" s="58"/>
      <c r="G49" s="60"/>
      <c r="H49" s="58"/>
      <c r="I49" s="58"/>
      <c r="J49" s="58"/>
      <c r="K49" s="104"/>
      <c r="L49" s="75"/>
      <c r="M49" s="75"/>
      <c r="N49" s="60"/>
      <c r="O49" s="60"/>
      <c r="P49" s="60"/>
      <c r="Q49" s="60"/>
      <c r="R49" s="60"/>
      <c r="S49" s="77"/>
      <c r="T49" s="40"/>
      <c r="U49" s="40"/>
      <c r="V49" s="40"/>
      <c r="W49" s="40"/>
      <c r="X49" s="62"/>
    </row>
    <row r="50" spans="1:24" s="9" customFormat="1" ht="18" customHeight="1">
      <c r="A50" s="58">
        <v>27</v>
      </c>
      <c r="B50" s="56" t="s">
        <v>33</v>
      </c>
      <c r="C50" s="37" t="s">
        <v>5</v>
      </c>
      <c r="D50" s="58">
        <v>1</v>
      </c>
      <c r="E50" s="37" t="s">
        <v>5</v>
      </c>
      <c r="F50" s="60">
        <v>138000</v>
      </c>
      <c r="G50" s="37" t="s">
        <v>5</v>
      </c>
      <c r="H50" s="58">
        <v>1</v>
      </c>
      <c r="I50" s="58">
        <v>1</v>
      </c>
      <c r="J50" s="58">
        <v>1</v>
      </c>
      <c r="K50" s="37" t="s">
        <v>5</v>
      </c>
      <c r="L50" s="37" t="s">
        <v>5</v>
      </c>
      <c r="M50" s="37" t="s">
        <v>5</v>
      </c>
      <c r="N50" s="60">
        <v>0</v>
      </c>
      <c r="O50" s="60">
        <v>5520</v>
      </c>
      <c r="P50" s="60">
        <v>5760</v>
      </c>
      <c r="Q50" s="36">
        <f>F50+N50</f>
        <v>138000</v>
      </c>
      <c r="R50" s="36">
        <f>Q50+O50</f>
        <v>143520</v>
      </c>
      <c r="S50" s="61">
        <f>R50+P50</f>
        <v>149280</v>
      </c>
      <c r="T50" s="40"/>
      <c r="U50" s="40"/>
      <c r="V50" s="40"/>
      <c r="W50" s="40"/>
      <c r="X50" s="62" t="s">
        <v>36</v>
      </c>
    </row>
    <row r="51" spans="1:24" s="9" customFormat="1" ht="18" customHeight="1">
      <c r="A51" s="58">
        <v>28</v>
      </c>
      <c r="B51" s="56" t="s">
        <v>59</v>
      </c>
      <c r="C51" s="37" t="s">
        <v>5</v>
      </c>
      <c r="D51" s="58">
        <v>1</v>
      </c>
      <c r="E51" s="37" t="s">
        <v>5</v>
      </c>
      <c r="F51" s="37" t="s">
        <v>5</v>
      </c>
      <c r="G51" s="37" t="s">
        <v>5</v>
      </c>
      <c r="H51" s="58">
        <v>1</v>
      </c>
      <c r="I51" s="58">
        <v>1</v>
      </c>
      <c r="J51" s="58">
        <v>1</v>
      </c>
      <c r="K51" s="59" t="s">
        <v>73</v>
      </c>
      <c r="L51" s="37" t="s">
        <v>5</v>
      </c>
      <c r="M51" s="37" t="s">
        <v>5</v>
      </c>
      <c r="N51" s="60">
        <v>138000</v>
      </c>
      <c r="O51" s="60">
        <v>5520</v>
      </c>
      <c r="P51" s="60">
        <v>5760</v>
      </c>
      <c r="Q51" s="60">
        <f>N51</f>
        <v>138000</v>
      </c>
      <c r="R51" s="60">
        <f>Q51+O51</f>
        <v>143520</v>
      </c>
      <c r="S51" s="77">
        <f>R51+P51</f>
        <v>149280</v>
      </c>
      <c r="T51" s="93"/>
      <c r="U51" s="93"/>
      <c r="V51" s="93"/>
      <c r="W51" s="93"/>
      <c r="X51" s="78" t="s">
        <v>35</v>
      </c>
    </row>
    <row r="52" spans="1:24" s="9" customFormat="1" ht="18" customHeight="1">
      <c r="A52" s="105"/>
      <c r="B52" s="94" t="s">
        <v>60</v>
      </c>
      <c r="C52" s="95"/>
      <c r="D52" s="96"/>
      <c r="E52" s="97"/>
      <c r="F52" s="97"/>
      <c r="G52" s="66"/>
      <c r="H52" s="106"/>
      <c r="I52" s="96"/>
      <c r="J52" s="97"/>
      <c r="K52" s="106"/>
      <c r="L52" s="96"/>
      <c r="M52" s="107"/>
      <c r="N52" s="66"/>
      <c r="O52" s="107"/>
      <c r="P52" s="97"/>
      <c r="Q52" s="66"/>
      <c r="R52" s="66"/>
      <c r="S52" s="67"/>
      <c r="T52" s="53"/>
      <c r="U52" s="53"/>
      <c r="V52" s="53"/>
      <c r="W52" s="53"/>
      <c r="X52" s="108"/>
    </row>
    <row r="53" spans="1:24" s="9" customFormat="1" ht="18" customHeight="1">
      <c r="A53" s="101">
        <v>29</v>
      </c>
      <c r="B53" s="31" t="s">
        <v>84</v>
      </c>
      <c r="C53" s="100" t="s">
        <v>22</v>
      </c>
      <c r="D53" s="101">
        <v>1</v>
      </c>
      <c r="E53" s="37" t="s">
        <v>5</v>
      </c>
      <c r="F53" s="60">
        <v>393600</v>
      </c>
      <c r="G53" s="36">
        <v>42000</v>
      </c>
      <c r="H53" s="58">
        <v>1</v>
      </c>
      <c r="I53" s="58">
        <v>1</v>
      </c>
      <c r="J53" s="58">
        <v>1</v>
      </c>
      <c r="K53" s="37" t="s">
        <v>5</v>
      </c>
      <c r="L53" s="37" t="s">
        <v>5</v>
      </c>
      <c r="M53" s="37" t="s">
        <v>5</v>
      </c>
      <c r="N53" s="60">
        <v>13620</v>
      </c>
      <c r="O53" s="36">
        <v>13620</v>
      </c>
      <c r="P53" s="36">
        <v>13620</v>
      </c>
      <c r="Q53" s="36">
        <f>F53+G53+N53</f>
        <v>449220</v>
      </c>
      <c r="R53" s="36">
        <f>Q53+O53</f>
        <v>462840</v>
      </c>
      <c r="S53" s="61">
        <f>R53+P53</f>
        <v>476460</v>
      </c>
      <c r="T53" s="40"/>
      <c r="U53" s="40"/>
      <c r="V53" s="40"/>
      <c r="W53" s="40"/>
      <c r="X53" s="62" t="s">
        <v>36</v>
      </c>
    </row>
    <row r="54" spans="1:24" s="9" customFormat="1" ht="18" customHeight="1">
      <c r="A54" s="58">
        <v>30</v>
      </c>
      <c r="B54" s="103" t="s">
        <v>61</v>
      </c>
      <c r="C54" s="57" t="s">
        <v>62</v>
      </c>
      <c r="D54" s="58">
        <v>1</v>
      </c>
      <c r="E54" s="58">
        <v>1</v>
      </c>
      <c r="F54" s="60">
        <v>203520</v>
      </c>
      <c r="G54" s="37" t="s">
        <v>5</v>
      </c>
      <c r="H54" s="58">
        <v>1</v>
      </c>
      <c r="I54" s="58">
        <v>1</v>
      </c>
      <c r="J54" s="58">
        <v>1</v>
      </c>
      <c r="K54" s="37" t="s">
        <v>5</v>
      </c>
      <c r="L54" s="37" t="s">
        <v>5</v>
      </c>
      <c r="M54" s="37" t="s">
        <v>5</v>
      </c>
      <c r="N54" s="60">
        <v>7320</v>
      </c>
      <c r="O54" s="36">
        <v>7440</v>
      </c>
      <c r="P54" s="36">
        <v>7200</v>
      </c>
      <c r="Q54" s="36">
        <f>F54+N54</f>
        <v>210840</v>
      </c>
      <c r="R54" s="36">
        <f>Q54+O54</f>
        <v>218280</v>
      </c>
      <c r="S54" s="61">
        <f>R54+P54</f>
        <v>225480</v>
      </c>
      <c r="T54" s="40"/>
      <c r="U54" s="40"/>
      <c r="V54" s="40"/>
      <c r="W54" s="40"/>
      <c r="X54" s="61">
        <v>16960</v>
      </c>
    </row>
    <row r="55" spans="1:24" s="25" customFormat="1" ht="18" customHeight="1">
      <c r="A55" s="58"/>
      <c r="B55" s="72" t="s">
        <v>49</v>
      </c>
      <c r="C55" s="109"/>
      <c r="D55" s="58"/>
      <c r="E55" s="58"/>
      <c r="F55" s="60"/>
      <c r="G55" s="36"/>
      <c r="H55" s="58"/>
      <c r="I55" s="58"/>
      <c r="J55" s="58"/>
      <c r="K55" s="110"/>
      <c r="L55" s="75"/>
      <c r="M55" s="74"/>
      <c r="N55" s="36"/>
      <c r="O55" s="36"/>
      <c r="P55" s="36"/>
      <c r="Q55" s="36"/>
      <c r="R55" s="36"/>
      <c r="S55" s="61"/>
      <c r="T55" s="40"/>
      <c r="U55" s="40"/>
      <c r="V55" s="40"/>
      <c r="W55" s="40"/>
      <c r="X55" s="61"/>
    </row>
    <row r="56" spans="1:24" s="9" customFormat="1" ht="18" customHeight="1">
      <c r="A56" s="58">
        <v>31</v>
      </c>
      <c r="B56" s="103" t="s">
        <v>63</v>
      </c>
      <c r="C56" s="37" t="s">
        <v>5</v>
      </c>
      <c r="D56" s="58">
        <v>1</v>
      </c>
      <c r="E56" s="58">
        <v>1</v>
      </c>
      <c r="F56" s="60">
        <v>186000</v>
      </c>
      <c r="G56" s="37" t="s">
        <v>5</v>
      </c>
      <c r="H56" s="58">
        <v>1</v>
      </c>
      <c r="I56" s="58">
        <v>1</v>
      </c>
      <c r="J56" s="58">
        <v>1</v>
      </c>
      <c r="K56" s="37" t="s">
        <v>5</v>
      </c>
      <c r="L56" s="37" t="s">
        <v>5</v>
      </c>
      <c r="M56" s="37" t="s">
        <v>5</v>
      </c>
      <c r="N56" s="36">
        <v>7440</v>
      </c>
      <c r="O56" s="36">
        <v>7800</v>
      </c>
      <c r="P56" s="36">
        <v>8160</v>
      </c>
      <c r="Q56" s="36">
        <f>F56+N56</f>
        <v>193440</v>
      </c>
      <c r="R56" s="36">
        <f>Q56+O56</f>
        <v>201240</v>
      </c>
      <c r="S56" s="61">
        <f>R56+P56</f>
        <v>209400</v>
      </c>
      <c r="T56" s="40"/>
      <c r="U56" s="40"/>
      <c r="V56" s="40"/>
      <c r="W56" s="40"/>
      <c r="X56" s="61">
        <v>15500</v>
      </c>
    </row>
    <row r="57" spans="1:24" s="9" customFormat="1" ht="18" customHeight="1">
      <c r="A57" s="64"/>
      <c r="B57" s="111" t="s">
        <v>31</v>
      </c>
      <c r="C57" s="98"/>
      <c r="D57" s="112"/>
      <c r="E57" s="112"/>
      <c r="F57" s="113"/>
      <c r="G57" s="66"/>
      <c r="H57" s="107"/>
      <c r="I57" s="97"/>
      <c r="J57" s="97"/>
      <c r="K57" s="107"/>
      <c r="L57" s="97"/>
      <c r="M57" s="107"/>
      <c r="N57" s="114"/>
      <c r="O57" s="115"/>
      <c r="P57" s="116"/>
      <c r="Q57" s="66"/>
      <c r="R57" s="51"/>
      <c r="S57" s="112"/>
      <c r="T57" s="53"/>
      <c r="U57" s="53"/>
      <c r="V57" s="53"/>
      <c r="W57" s="53"/>
      <c r="X57" s="117"/>
    </row>
    <row r="58" spans="1:24" s="9" customFormat="1" ht="18" customHeight="1">
      <c r="A58" s="58">
        <v>32</v>
      </c>
      <c r="B58" s="118" t="s">
        <v>83</v>
      </c>
      <c r="C58" s="57" t="s">
        <v>22</v>
      </c>
      <c r="D58" s="58">
        <v>1</v>
      </c>
      <c r="E58" s="58" t="s">
        <v>5</v>
      </c>
      <c r="F58" s="60">
        <v>393600</v>
      </c>
      <c r="G58" s="36">
        <v>42000</v>
      </c>
      <c r="H58" s="58">
        <v>1</v>
      </c>
      <c r="I58" s="58">
        <v>1</v>
      </c>
      <c r="J58" s="58">
        <v>1</v>
      </c>
      <c r="K58" s="37" t="s">
        <v>5</v>
      </c>
      <c r="L58" s="37" t="s">
        <v>5</v>
      </c>
      <c r="M58" s="37" t="s">
        <v>5</v>
      </c>
      <c r="N58" s="60">
        <v>13620</v>
      </c>
      <c r="O58" s="36">
        <v>13620</v>
      </c>
      <c r="P58" s="36">
        <v>13620</v>
      </c>
      <c r="Q58" s="36">
        <f>F58+G58+N58</f>
        <v>449220</v>
      </c>
      <c r="R58" s="36">
        <f>Q58+O58</f>
        <v>462840</v>
      </c>
      <c r="S58" s="61">
        <f>R58+P58</f>
        <v>476460</v>
      </c>
      <c r="T58" s="40"/>
      <c r="U58" s="40"/>
      <c r="V58" s="40"/>
      <c r="W58" s="40"/>
      <c r="X58" s="62" t="s">
        <v>36</v>
      </c>
    </row>
    <row r="59" spans="1:24" s="9" customFormat="1" ht="18" customHeight="1">
      <c r="A59" s="58"/>
      <c r="B59" s="72" t="s">
        <v>49</v>
      </c>
      <c r="C59" s="70"/>
      <c r="D59" s="58"/>
      <c r="E59" s="58"/>
      <c r="F59" s="58"/>
      <c r="G59" s="60"/>
      <c r="H59" s="58"/>
      <c r="I59" s="58"/>
      <c r="J59" s="58"/>
      <c r="K59" s="74"/>
      <c r="L59" s="75"/>
      <c r="M59" s="79"/>
      <c r="N59" s="60"/>
      <c r="O59" s="60"/>
      <c r="P59" s="36"/>
      <c r="Q59" s="36"/>
      <c r="R59" s="36"/>
      <c r="S59" s="61"/>
      <c r="T59" s="40"/>
      <c r="U59" s="40"/>
      <c r="V59" s="40"/>
      <c r="W59" s="40"/>
      <c r="X59" s="62"/>
    </row>
    <row r="60" spans="1:24" s="25" customFormat="1" ht="18" customHeight="1">
      <c r="A60" s="58">
        <v>33</v>
      </c>
      <c r="B60" s="56" t="s">
        <v>15</v>
      </c>
      <c r="C60" s="37" t="s">
        <v>5</v>
      </c>
      <c r="D60" s="58">
        <v>1</v>
      </c>
      <c r="E60" s="58">
        <v>1</v>
      </c>
      <c r="F60" s="60">
        <v>144240</v>
      </c>
      <c r="G60" s="37" t="s">
        <v>5</v>
      </c>
      <c r="H60" s="58">
        <v>1</v>
      </c>
      <c r="I60" s="58">
        <v>1</v>
      </c>
      <c r="J60" s="58">
        <v>1</v>
      </c>
      <c r="K60" s="37" t="s">
        <v>5</v>
      </c>
      <c r="L60" s="37" t="s">
        <v>5</v>
      </c>
      <c r="M60" s="37" t="s">
        <v>5</v>
      </c>
      <c r="N60" s="69">
        <v>5880</v>
      </c>
      <c r="O60" s="36">
        <v>6120</v>
      </c>
      <c r="P60" s="36">
        <v>6360</v>
      </c>
      <c r="Q60" s="36">
        <f>F60+N60</f>
        <v>150120</v>
      </c>
      <c r="R60" s="36">
        <f>Q60+O60</f>
        <v>156240</v>
      </c>
      <c r="S60" s="61">
        <f>R60+P60</f>
        <v>162600</v>
      </c>
      <c r="T60" s="40"/>
      <c r="U60" s="40"/>
      <c r="V60" s="40"/>
      <c r="W60" s="40"/>
      <c r="X60" s="61">
        <v>12020</v>
      </c>
    </row>
    <row r="61" spans="1:24" s="9" customFormat="1" ht="18" customHeight="1">
      <c r="A61" s="119"/>
      <c r="B61" s="120" t="s">
        <v>64</v>
      </c>
      <c r="C61" s="121"/>
      <c r="D61" s="119"/>
      <c r="E61" s="173"/>
      <c r="F61" s="119"/>
      <c r="G61" s="122"/>
      <c r="H61" s="121"/>
      <c r="I61" s="119"/>
      <c r="J61" s="119"/>
      <c r="K61" s="121"/>
      <c r="L61" s="119"/>
      <c r="M61" s="121"/>
      <c r="N61" s="123"/>
      <c r="O61" s="121"/>
      <c r="P61" s="119"/>
      <c r="Q61" s="123"/>
      <c r="R61" s="123"/>
      <c r="S61" s="119"/>
      <c r="T61" s="124"/>
      <c r="U61" s="124"/>
      <c r="V61" s="124"/>
      <c r="W61" s="124"/>
      <c r="X61" s="125"/>
    </row>
    <row r="62" spans="1:24" s="9" customFormat="1" ht="18" customHeight="1">
      <c r="A62" s="126">
        <v>34</v>
      </c>
      <c r="B62" s="119" t="s">
        <v>65</v>
      </c>
      <c r="C62" s="127" t="s">
        <v>66</v>
      </c>
      <c r="D62" s="171">
        <v>1</v>
      </c>
      <c r="E62" s="126">
        <v>1</v>
      </c>
      <c r="F62" s="172" t="s">
        <v>5</v>
      </c>
      <c r="G62" s="128" t="s">
        <v>5</v>
      </c>
      <c r="H62" s="126">
        <v>1</v>
      </c>
      <c r="I62" s="126">
        <v>1</v>
      </c>
      <c r="J62" s="126">
        <v>1</v>
      </c>
      <c r="K62" s="128" t="s">
        <v>5</v>
      </c>
      <c r="L62" s="128" t="s">
        <v>5</v>
      </c>
      <c r="M62" s="128" t="s">
        <v>5</v>
      </c>
      <c r="N62" s="123">
        <v>0</v>
      </c>
      <c r="O62" s="129">
        <v>0</v>
      </c>
      <c r="P62" s="129">
        <v>0</v>
      </c>
      <c r="Q62" s="129">
        <v>0</v>
      </c>
      <c r="R62" s="129">
        <v>0</v>
      </c>
      <c r="S62" s="130">
        <v>0</v>
      </c>
      <c r="T62" s="124"/>
      <c r="U62" s="124"/>
      <c r="V62" s="124"/>
      <c r="W62" s="124"/>
      <c r="X62" s="125" t="s">
        <v>46</v>
      </c>
    </row>
    <row r="63" spans="1:24" s="9" customFormat="1" ht="18" customHeight="1">
      <c r="A63" s="132"/>
      <c r="B63" s="133" t="s">
        <v>49</v>
      </c>
      <c r="C63" s="134"/>
      <c r="D63" s="135"/>
      <c r="E63" s="135"/>
      <c r="F63" s="136"/>
      <c r="G63" s="129"/>
      <c r="H63" s="137"/>
      <c r="I63" s="138"/>
      <c r="J63" s="138"/>
      <c r="K63" s="137"/>
      <c r="L63" s="138"/>
      <c r="M63" s="137"/>
      <c r="N63" s="139"/>
      <c r="O63" s="140"/>
      <c r="P63" s="141"/>
      <c r="Q63" s="129"/>
      <c r="R63" s="123"/>
      <c r="S63" s="119"/>
      <c r="T63" s="124"/>
      <c r="U63" s="124"/>
      <c r="V63" s="124"/>
      <c r="W63" s="124"/>
      <c r="X63" s="142"/>
    </row>
    <row r="64" spans="1:24" s="9" customFormat="1" ht="18" customHeight="1">
      <c r="A64" s="126">
        <v>35</v>
      </c>
      <c r="B64" s="119" t="s">
        <v>67</v>
      </c>
      <c r="C64" s="126" t="s">
        <v>5</v>
      </c>
      <c r="D64" s="126">
        <v>1</v>
      </c>
      <c r="E64" s="126" t="s">
        <v>5</v>
      </c>
      <c r="F64" s="128" t="s">
        <v>5</v>
      </c>
      <c r="G64" s="128" t="s">
        <v>5</v>
      </c>
      <c r="H64" s="126">
        <v>1</v>
      </c>
      <c r="I64" s="126">
        <v>1</v>
      </c>
      <c r="J64" s="126">
        <v>1</v>
      </c>
      <c r="K64" s="128" t="s">
        <v>5</v>
      </c>
      <c r="L64" s="128" t="s">
        <v>5</v>
      </c>
      <c r="M64" s="128" t="s">
        <v>5</v>
      </c>
      <c r="N64" s="123">
        <v>0</v>
      </c>
      <c r="O64" s="123">
        <v>0</v>
      </c>
      <c r="P64" s="123">
        <v>0</v>
      </c>
      <c r="Q64" s="123">
        <v>0</v>
      </c>
      <c r="R64" s="123">
        <v>0</v>
      </c>
      <c r="S64" s="123">
        <v>0</v>
      </c>
      <c r="T64" s="124"/>
      <c r="U64" s="124"/>
      <c r="V64" s="124"/>
      <c r="W64" s="124"/>
      <c r="X64" s="143" t="s">
        <v>68</v>
      </c>
    </row>
    <row r="65" spans="1:24" s="26" customFormat="1" ht="18" customHeight="1">
      <c r="A65" s="132"/>
      <c r="B65" s="133" t="s">
        <v>52</v>
      </c>
      <c r="C65" s="134"/>
      <c r="D65" s="135"/>
      <c r="E65" s="144"/>
      <c r="F65" s="136"/>
      <c r="G65" s="129"/>
      <c r="H65" s="137"/>
      <c r="I65" s="138"/>
      <c r="J65" s="138"/>
      <c r="K65" s="137"/>
      <c r="L65" s="138"/>
      <c r="M65" s="137"/>
      <c r="N65" s="139"/>
      <c r="O65" s="140"/>
      <c r="P65" s="141"/>
      <c r="Q65" s="129"/>
      <c r="R65" s="123"/>
      <c r="S65" s="119"/>
      <c r="T65" s="124"/>
      <c r="U65" s="124"/>
      <c r="V65" s="124"/>
      <c r="W65" s="124"/>
      <c r="X65" s="142"/>
    </row>
    <row r="66" spans="1:24" s="26" customFormat="1" ht="18" customHeight="1">
      <c r="A66" s="199">
        <v>36</v>
      </c>
      <c r="B66" s="200" t="s">
        <v>43</v>
      </c>
      <c r="C66" s="199" t="s">
        <v>5</v>
      </c>
      <c r="D66" s="199">
        <v>3</v>
      </c>
      <c r="E66" s="199">
        <v>2</v>
      </c>
      <c r="F66" s="201" t="s">
        <v>5</v>
      </c>
      <c r="G66" s="201" t="s">
        <v>5</v>
      </c>
      <c r="H66" s="199">
        <v>3</v>
      </c>
      <c r="I66" s="199">
        <v>3</v>
      </c>
      <c r="J66" s="199">
        <v>3</v>
      </c>
      <c r="K66" s="201" t="s">
        <v>5</v>
      </c>
      <c r="L66" s="201" t="s">
        <v>5</v>
      </c>
      <c r="M66" s="201" t="s">
        <v>5</v>
      </c>
      <c r="N66" s="202">
        <v>0</v>
      </c>
      <c r="O66" s="202">
        <v>0</v>
      </c>
      <c r="P66" s="202">
        <v>0</v>
      </c>
      <c r="Q66" s="202">
        <v>0</v>
      </c>
      <c r="R66" s="202">
        <v>0</v>
      </c>
      <c r="S66" s="202">
        <v>0</v>
      </c>
      <c r="T66" s="203"/>
      <c r="U66" s="203"/>
      <c r="V66" s="203"/>
      <c r="W66" s="203"/>
      <c r="X66" s="204" t="s">
        <v>69</v>
      </c>
    </row>
    <row r="67" spans="1:24" s="9" customFormat="1" ht="18" customHeight="1">
      <c r="A67" s="195"/>
      <c r="B67" s="196"/>
      <c r="C67" s="195"/>
      <c r="D67" s="195"/>
      <c r="E67" s="195"/>
      <c r="F67" s="195"/>
      <c r="G67" s="192"/>
      <c r="H67" s="195"/>
      <c r="I67" s="195"/>
      <c r="J67" s="195"/>
      <c r="K67" s="197"/>
      <c r="L67" s="197"/>
      <c r="M67" s="197"/>
      <c r="N67" s="192"/>
      <c r="O67" s="192"/>
      <c r="P67" s="192"/>
      <c r="Q67" s="192"/>
      <c r="R67" s="192"/>
      <c r="S67" s="192"/>
      <c r="T67" s="164"/>
      <c r="U67" s="164"/>
      <c r="V67" s="164"/>
      <c r="W67" s="164"/>
      <c r="X67" s="198"/>
    </row>
    <row r="68" spans="1:24" s="9" customFormat="1" ht="18" customHeight="1">
      <c r="A68" s="195"/>
      <c r="B68" s="196"/>
      <c r="C68" s="195"/>
      <c r="D68" s="195"/>
      <c r="E68" s="195"/>
      <c r="F68" s="195"/>
      <c r="G68" s="192"/>
      <c r="H68" s="195"/>
      <c r="I68" s="195"/>
      <c r="J68" s="195"/>
      <c r="K68" s="197"/>
      <c r="L68" s="197"/>
      <c r="M68" s="197"/>
      <c r="N68" s="192"/>
      <c r="O68" s="192"/>
      <c r="P68" s="192"/>
      <c r="Q68" s="192"/>
      <c r="R68" s="192"/>
      <c r="S68" s="192"/>
      <c r="T68" s="164"/>
      <c r="U68" s="164"/>
      <c r="V68" s="164"/>
      <c r="W68" s="164"/>
      <c r="X68" s="198"/>
    </row>
    <row r="69" spans="1:24" s="9" customFormat="1" ht="18" customHeight="1">
      <c r="A69" s="10"/>
      <c r="B69" s="16"/>
      <c r="C69" s="10"/>
      <c r="D69" s="10"/>
      <c r="E69" s="10"/>
      <c r="F69" s="10"/>
      <c r="G69" s="13"/>
      <c r="H69" s="10"/>
      <c r="I69" s="10"/>
      <c r="J69" s="10"/>
      <c r="K69" s="14"/>
      <c r="L69" s="14"/>
      <c r="M69" s="14"/>
      <c r="N69" s="13"/>
      <c r="O69" s="13"/>
      <c r="P69" s="13"/>
      <c r="Q69" s="13"/>
      <c r="R69" s="13"/>
      <c r="S69" s="13"/>
      <c r="T69" s="11"/>
      <c r="U69" s="11"/>
      <c r="V69" s="11"/>
      <c r="W69" s="11"/>
      <c r="X69" s="4"/>
    </row>
    <row r="70" spans="1:24" s="9" customFormat="1" ht="18" customHeight="1">
      <c r="A70" s="10"/>
      <c r="B70" s="16"/>
      <c r="C70" s="10"/>
      <c r="D70" s="10"/>
      <c r="E70" s="10"/>
      <c r="F70" s="10"/>
      <c r="G70" s="13"/>
      <c r="H70" s="10"/>
      <c r="I70" s="10"/>
      <c r="J70" s="10"/>
      <c r="K70" s="14"/>
      <c r="L70" s="14"/>
      <c r="M70" s="14"/>
      <c r="N70" s="13"/>
      <c r="O70" s="13"/>
      <c r="P70" s="13"/>
      <c r="Q70" s="13"/>
      <c r="R70" s="13"/>
      <c r="S70" s="13"/>
      <c r="T70" s="11"/>
      <c r="U70" s="11"/>
      <c r="V70" s="11"/>
      <c r="W70" s="11"/>
      <c r="X70" s="4"/>
    </row>
    <row r="71" spans="1:24" ht="18" customHeight="1">
      <c r="A71" s="234" t="s">
        <v>1</v>
      </c>
      <c r="B71" s="234" t="s">
        <v>0</v>
      </c>
      <c r="C71" s="231" t="s">
        <v>7</v>
      </c>
      <c r="D71" s="231" t="s">
        <v>8</v>
      </c>
      <c r="E71" s="237" t="s">
        <v>6</v>
      </c>
      <c r="F71" s="238"/>
      <c r="G71" s="239"/>
      <c r="H71" s="242" t="s">
        <v>9</v>
      </c>
      <c r="I71" s="243"/>
      <c r="J71" s="244"/>
      <c r="K71" s="224" t="s">
        <v>10</v>
      </c>
      <c r="L71" s="225"/>
      <c r="M71" s="226"/>
      <c r="N71" s="215" t="s">
        <v>77</v>
      </c>
      <c r="O71" s="216"/>
      <c r="P71" s="217"/>
      <c r="Q71" s="215" t="s">
        <v>78</v>
      </c>
      <c r="R71" s="216"/>
      <c r="S71" s="217"/>
      <c r="T71" s="40"/>
      <c r="U71" s="40"/>
      <c r="V71" s="40"/>
      <c r="W71" s="40"/>
      <c r="X71" s="221" t="s">
        <v>3</v>
      </c>
    </row>
    <row r="72" spans="1:24" ht="18" customHeight="1">
      <c r="A72" s="235"/>
      <c r="B72" s="235"/>
      <c r="C72" s="232"/>
      <c r="D72" s="232"/>
      <c r="E72" s="240" t="s">
        <v>74</v>
      </c>
      <c r="F72" s="158" t="s">
        <v>70</v>
      </c>
      <c r="G72" s="27" t="s">
        <v>75</v>
      </c>
      <c r="H72" s="245"/>
      <c r="I72" s="246"/>
      <c r="J72" s="247"/>
      <c r="K72" s="227"/>
      <c r="L72" s="228"/>
      <c r="M72" s="229"/>
      <c r="N72" s="218"/>
      <c r="O72" s="219"/>
      <c r="P72" s="220"/>
      <c r="Q72" s="218"/>
      <c r="R72" s="219"/>
      <c r="S72" s="220"/>
      <c r="T72" s="40"/>
      <c r="U72" s="40"/>
      <c r="V72" s="40"/>
      <c r="W72" s="40"/>
      <c r="X72" s="222"/>
    </row>
    <row r="73" spans="1:24" ht="18" customHeight="1">
      <c r="A73" s="236"/>
      <c r="B73" s="236"/>
      <c r="C73" s="233"/>
      <c r="D73" s="233"/>
      <c r="E73" s="241"/>
      <c r="F73" s="159" t="s">
        <v>71</v>
      </c>
      <c r="G73" s="159" t="s">
        <v>76</v>
      </c>
      <c r="H73" s="6">
        <v>2564</v>
      </c>
      <c r="I73" s="7">
        <v>2565</v>
      </c>
      <c r="J73" s="8">
        <v>2566</v>
      </c>
      <c r="K73" s="6">
        <v>2564</v>
      </c>
      <c r="L73" s="7">
        <v>2565</v>
      </c>
      <c r="M73" s="8">
        <v>2566</v>
      </c>
      <c r="N73" s="6">
        <v>2564</v>
      </c>
      <c r="O73" s="7">
        <v>2565</v>
      </c>
      <c r="P73" s="8">
        <v>2566</v>
      </c>
      <c r="Q73" s="6">
        <v>2564</v>
      </c>
      <c r="R73" s="7">
        <v>2565</v>
      </c>
      <c r="S73" s="6">
        <v>2566</v>
      </c>
      <c r="T73" s="40"/>
      <c r="U73" s="40"/>
      <c r="V73" s="40"/>
      <c r="W73" s="40"/>
      <c r="X73" s="223"/>
    </row>
    <row r="74" spans="1:24" s="26" customFormat="1" ht="18" customHeight="1">
      <c r="A74" s="145" t="s">
        <v>79</v>
      </c>
      <c r="B74" s="146" t="s">
        <v>11</v>
      </c>
      <c r="C74" s="147"/>
      <c r="D74" s="148">
        <f aca="true" t="shared" si="5" ref="D74:J74">SUM(D41:D66,D7:D31)</f>
        <v>38</v>
      </c>
      <c r="E74" s="148">
        <f t="shared" si="5"/>
        <v>25</v>
      </c>
      <c r="F74" s="148">
        <f t="shared" si="5"/>
        <v>7245900</v>
      </c>
      <c r="G74" s="148">
        <f t="shared" si="5"/>
        <v>378000</v>
      </c>
      <c r="H74" s="148">
        <f t="shared" si="5"/>
        <v>38</v>
      </c>
      <c r="I74" s="148">
        <f t="shared" si="5"/>
        <v>38</v>
      </c>
      <c r="J74" s="148">
        <f t="shared" si="5"/>
        <v>38</v>
      </c>
      <c r="K74" s="149" t="s">
        <v>91</v>
      </c>
      <c r="L74" s="37" t="s">
        <v>5</v>
      </c>
      <c r="M74" s="37" t="s">
        <v>5</v>
      </c>
      <c r="N74" s="148">
        <f aca="true" t="shared" si="6" ref="N74:S74">SUM(N41:N66,N7:N31)</f>
        <v>876300</v>
      </c>
      <c r="O74" s="148">
        <f t="shared" si="6"/>
        <v>277860</v>
      </c>
      <c r="P74" s="148">
        <f t="shared" si="6"/>
        <v>282420</v>
      </c>
      <c r="Q74" s="148">
        <f t="shared" si="6"/>
        <v>8500200</v>
      </c>
      <c r="R74" s="148">
        <f t="shared" si="6"/>
        <v>8778060</v>
      </c>
      <c r="S74" s="148">
        <f t="shared" si="6"/>
        <v>9060480</v>
      </c>
      <c r="T74" s="161"/>
      <c r="U74" s="161"/>
      <c r="V74" s="161"/>
      <c r="W74" s="161"/>
      <c r="X74" s="170"/>
    </row>
    <row r="75" spans="1:24" s="26" customFormat="1" ht="18" customHeight="1">
      <c r="A75" s="145" t="s">
        <v>80</v>
      </c>
      <c r="B75" s="150" t="s">
        <v>72</v>
      </c>
      <c r="C75" s="151"/>
      <c r="D75" s="152"/>
      <c r="E75" s="153"/>
      <c r="F75" s="153"/>
      <c r="G75" s="154"/>
      <c r="H75" s="153"/>
      <c r="I75" s="153"/>
      <c r="J75" s="153"/>
      <c r="K75" s="155"/>
      <c r="L75" s="153"/>
      <c r="M75" s="153"/>
      <c r="N75" s="156"/>
      <c r="O75" s="156"/>
      <c r="P75" s="156"/>
      <c r="Q75" s="154">
        <f>Q74*15/100</f>
        <v>1275030</v>
      </c>
      <c r="R75" s="154">
        <f>R74*15/100</f>
        <v>1316709</v>
      </c>
      <c r="S75" s="154">
        <f>S74*15/100</f>
        <v>1359072</v>
      </c>
      <c r="T75" s="161"/>
      <c r="U75" s="161"/>
      <c r="V75" s="161"/>
      <c r="W75" s="161"/>
      <c r="X75" s="169"/>
    </row>
    <row r="76" spans="1:24" s="26" customFormat="1" ht="18" customHeight="1">
      <c r="A76" s="145" t="s">
        <v>81</v>
      </c>
      <c r="B76" s="186" t="s">
        <v>12</v>
      </c>
      <c r="C76" s="147"/>
      <c r="D76" s="152"/>
      <c r="E76" s="153"/>
      <c r="F76" s="153"/>
      <c r="G76" s="154"/>
      <c r="H76" s="153"/>
      <c r="I76" s="153"/>
      <c r="J76" s="153"/>
      <c r="K76" s="153"/>
      <c r="L76" s="153"/>
      <c r="M76" s="153"/>
      <c r="N76" s="156"/>
      <c r="O76" s="156"/>
      <c r="P76" s="156"/>
      <c r="Q76" s="154">
        <f>SUM(Q74:Q75)</f>
        <v>9775230</v>
      </c>
      <c r="R76" s="154">
        <f>SUM(R74:R75)</f>
        <v>10094769</v>
      </c>
      <c r="S76" s="154">
        <f>SUM(S74:S75)</f>
        <v>10419552</v>
      </c>
      <c r="T76" s="161"/>
      <c r="U76" s="161"/>
      <c r="V76" s="161"/>
      <c r="W76" s="161"/>
      <c r="X76" s="170"/>
    </row>
    <row r="77" spans="1:24" s="26" customFormat="1" ht="18" customHeight="1">
      <c r="A77" s="145" t="s">
        <v>82</v>
      </c>
      <c r="B77" s="150" t="s">
        <v>19</v>
      </c>
      <c r="C77" s="151"/>
      <c r="D77" s="152"/>
      <c r="E77" s="153"/>
      <c r="F77" s="153"/>
      <c r="G77" s="157"/>
      <c r="H77" s="153"/>
      <c r="I77" s="153"/>
      <c r="J77" s="153"/>
      <c r="K77" s="153"/>
      <c r="L77" s="153"/>
      <c r="M77" s="153"/>
      <c r="N77" s="156"/>
      <c r="O77" s="156"/>
      <c r="P77" s="156"/>
      <c r="Q77" s="157">
        <f>(Q76/25222800)*100</f>
        <v>38.75553071030972</v>
      </c>
      <c r="R77" s="157">
        <f>(R76/26483940)*100</f>
        <v>38.11656800309924</v>
      </c>
      <c r="S77" s="157">
        <f>(S76/27808137)*100</f>
        <v>37.46943565475098</v>
      </c>
      <c r="T77" s="161"/>
      <c r="U77" s="161"/>
      <c r="V77" s="161"/>
      <c r="W77" s="161"/>
      <c r="X77" s="185"/>
    </row>
    <row r="78" spans="1:24" s="9" customFormat="1" ht="18" customHeight="1">
      <c r="A78" s="174"/>
      <c r="B78" s="175"/>
      <c r="C78" s="175"/>
      <c r="D78" s="176"/>
      <c r="E78" s="176"/>
      <c r="F78" s="176"/>
      <c r="G78" s="176"/>
      <c r="H78" s="176"/>
      <c r="I78" s="176"/>
      <c r="J78" s="176"/>
      <c r="K78" s="177"/>
      <c r="L78" s="178"/>
      <c r="M78" s="178"/>
      <c r="N78" s="176"/>
      <c r="O78" s="176"/>
      <c r="P78" s="176"/>
      <c r="Q78" s="176"/>
      <c r="R78" s="176"/>
      <c r="S78" s="176"/>
      <c r="T78" s="164"/>
      <c r="U78" s="164"/>
      <c r="V78" s="164"/>
      <c r="W78" s="164"/>
      <c r="X78" s="165"/>
    </row>
    <row r="79" spans="1:24" s="9" customFormat="1" ht="18" customHeight="1">
      <c r="A79" s="5" t="s">
        <v>95</v>
      </c>
      <c r="B79" s="19"/>
      <c r="C79" s="179"/>
      <c r="D79" s="180"/>
      <c r="E79" s="181"/>
      <c r="F79" s="181"/>
      <c r="G79" s="182"/>
      <c r="H79" s="181"/>
      <c r="I79" s="181"/>
      <c r="J79" s="181"/>
      <c r="K79" s="181"/>
      <c r="L79" s="181"/>
      <c r="M79" s="181"/>
      <c r="N79" s="183"/>
      <c r="O79" s="183"/>
      <c r="P79" s="183"/>
      <c r="Q79" s="182"/>
      <c r="R79" s="182"/>
      <c r="S79" s="182"/>
      <c r="T79" s="182">
        <f>T78*20/100</f>
        <v>0</v>
      </c>
      <c r="U79" s="182">
        <f>U78*20/100</f>
        <v>0</v>
      </c>
      <c r="V79" s="182">
        <f>V78*20/100</f>
        <v>0</v>
      </c>
      <c r="W79" s="182">
        <f>W78*20/100</f>
        <v>0</v>
      </c>
      <c r="X79" s="165"/>
    </row>
    <row r="80" spans="1:24" s="9" customFormat="1" ht="18" customHeight="1">
      <c r="A80" s="1"/>
      <c r="B80" s="230" t="s">
        <v>85</v>
      </c>
      <c r="C80" s="230"/>
      <c r="D80" s="230"/>
      <c r="E80" s="230" t="s">
        <v>92</v>
      </c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183"/>
      <c r="Q80" s="182"/>
      <c r="R80" s="182"/>
      <c r="S80" s="182"/>
      <c r="T80" s="164"/>
      <c r="U80" s="164"/>
      <c r="V80" s="164"/>
      <c r="W80" s="164"/>
      <c r="X80" s="165"/>
    </row>
    <row r="81" spans="1:24" s="9" customFormat="1" ht="18" customHeight="1">
      <c r="A81" s="1"/>
      <c r="B81" s="230" t="s">
        <v>86</v>
      </c>
      <c r="C81" s="230"/>
      <c r="D81" s="230"/>
      <c r="E81" s="230" t="s">
        <v>93</v>
      </c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183"/>
      <c r="Q81" s="184"/>
      <c r="R81" s="184"/>
      <c r="S81" s="184"/>
      <c r="T81" s="164"/>
      <c r="U81" s="164"/>
      <c r="V81" s="164"/>
      <c r="W81" s="164"/>
      <c r="X81" s="165"/>
    </row>
    <row r="82" spans="1:24" s="9" customFormat="1" ht="18" customHeight="1">
      <c r="A82" s="1"/>
      <c r="B82" s="230" t="s">
        <v>87</v>
      </c>
      <c r="C82" s="230"/>
      <c r="D82" s="230"/>
      <c r="E82" s="230" t="s">
        <v>94</v>
      </c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18"/>
      <c r="Q82" s="17"/>
      <c r="R82" s="17"/>
      <c r="S82" s="17"/>
      <c r="X82" s="3"/>
    </row>
    <row r="83" spans="1:24" s="9" customFormat="1" ht="18" customHeight="1">
      <c r="A83" s="5"/>
      <c r="B83" s="19"/>
      <c r="C83" s="20"/>
      <c r="D83" s="20"/>
      <c r="E83" s="21"/>
      <c r="F83" s="21"/>
      <c r="G83" s="22"/>
      <c r="H83" s="21"/>
      <c r="I83" s="21"/>
      <c r="J83" s="21"/>
      <c r="K83" s="21"/>
      <c r="L83" s="21"/>
      <c r="M83" s="21"/>
      <c r="N83" s="23"/>
      <c r="O83" s="23"/>
      <c r="P83" s="23"/>
      <c r="Q83" s="24"/>
      <c r="R83" s="24"/>
      <c r="S83" s="24" t="s">
        <v>32</v>
      </c>
      <c r="T83" s="1"/>
      <c r="U83" s="1"/>
      <c r="V83" s="1"/>
      <c r="W83" s="1"/>
      <c r="X83" s="2"/>
    </row>
    <row r="84" spans="2:14" ht="20.25"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</row>
    <row r="85" spans="2:15" ht="20.25"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</row>
    <row r="86" spans="2:15" ht="20.25"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</row>
    <row r="87" spans="2:15" ht="20.25"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</row>
    <row r="90" spans="5:14" ht="20.25">
      <c r="E90" s="30"/>
      <c r="F90" s="30"/>
      <c r="G90" s="30"/>
      <c r="H90" s="30"/>
      <c r="I90" s="30"/>
      <c r="J90" s="30"/>
      <c r="K90" s="30"/>
      <c r="L90" s="30"/>
      <c r="M90" s="30"/>
      <c r="N90" s="30"/>
    </row>
    <row r="93" ht="20.25">
      <c r="B93" s="28"/>
    </row>
    <row r="94" ht="20.25">
      <c r="B94" s="29"/>
    </row>
    <row r="95" ht="20.25">
      <c r="B95" s="28"/>
    </row>
    <row r="96" ht="20.25">
      <c r="B96" s="28"/>
    </row>
    <row r="101" ht="20.25"/>
  </sheetData>
  <sheetProtection/>
  <mergeCells count="47">
    <mergeCell ref="B85:D85"/>
    <mergeCell ref="E85:O85"/>
    <mergeCell ref="B86:D86"/>
    <mergeCell ref="E86:O86"/>
    <mergeCell ref="B87:D87"/>
    <mergeCell ref="E87:O87"/>
    <mergeCell ref="B81:D81"/>
    <mergeCell ref="E81:O81"/>
    <mergeCell ref="B82:D82"/>
    <mergeCell ref="E82:O82"/>
    <mergeCell ref="B84:D84"/>
    <mergeCell ref="E84:N84"/>
    <mergeCell ref="K71:M72"/>
    <mergeCell ref="N71:P72"/>
    <mergeCell ref="Q71:S72"/>
    <mergeCell ref="X71:X73"/>
    <mergeCell ref="E72:E73"/>
    <mergeCell ref="B80:D80"/>
    <mergeCell ref="E80:O80"/>
    <mergeCell ref="A71:A73"/>
    <mergeCell ref="B71:B73"/>
    <mergeCell ref="C71:C73"/>
    <mergeCell ref="D71:D73"/>
    <mergeCell ref="E71:G71"/>
    <mergeCell ref="H71:J72"/>
    <mergeCell ref="H37:J38"/>
    <mergeCell ref="K37:M38"/>
    <mergeCell ref="N37:P38"/>
    <mergeCell ref="Q37:S38"/>
    <mergeCell ref="X37:X39"/>
    <mergeCell ref="E38:E39"/>
    <mergeCell ref="K4:M5"/>
    <mergeCell ref="N4:P5"/>
    <mergeCell ref="Q4:S5"/>
    <mergeCell ref="X4:X6"/>
    <mergeCell ref="E5:E6"/>
    <mergeCell ref="A37:A39"/>
    <mergeCell ref="B37:B39"/>
    <mergeCell ref="C37:C39"/>
    <mergeCell ref="D37:D39"/>
    <mergeCell ref="E37:G37"/>
    <mergeCell ref="A4:A6"/>
    <mergeCell ref="B4:B6"/>
    <mergeCell ref="C4:C6"/>
    <mergeCell ref="D4:D6"/>
    <mergeCell ref="E4:G4"/>
    <mergeCell ref="H4:J5"/>
  </mergeCells>
  <printOptions horizontalCentered="1"/>
  <pageMargins left="0.11811023622047245" right="0.11811023622047245" top="0.7480314960629921" bottom="0" header="0.4724409448818898" footer="0"/>
  <pageSetup fitToHeight="0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4" sqref="B4"/>
    </sheetView>
  </sheetViews>
  <sheetFormatPr defaultColWidth="9.23046875" defaultRowHeight="20.25"/>
  <cols>
    <col min="1" max="1" width="0.69140625" style="0" customWidth="1"/>
    <col min="2" max="2" width="37.609375" style="0" customWidth="1"/>
    <col min="3" max="3" width="0.9296875" style="0" customWidth="1"/>
    <col min="4" max="4" width="3.23046875" style="0" customWidth="1"/>
    <col min="5" max="6" width="9.30859375" style="0" customWidth="1"/>
  </cols>
  <sheetData>
    <row r="1" spans="2:6" ht="40.5">
      <c r="B1" s="206" t="s">
        <v>99</v>
      </c>
      <c r="C1" s="206"/>
      <c r="D1" s="210"/>
      <c r="E1" s="210"/>
      <c r="F1" s="210"/>
    </row>
    <row r="2" spans="2:6" ht="20.25">
      <c r="B2" s="206" t="s">
        <v>100</v>
      </c>
      <c r="C2" s="206"/>
      <c r="D2" s="210"/>
      <c r="E2" s="210"/>
      <c r="F2" s="210"/>
    </row>
    <row r="3" spans="2:6" ht="20.25">
      <c r="B3" s="207"/>
      <c r="C3" s="207"/>
      <c r="D3" s="211"/>
      <c r="E3" s="211"/>
      <c r="F3" s="211"/>
    </row>
    <row r="4" spans="2:6" ht="101.25">
      <c r="B4" s="207" t="s">
        <v>101</v>
      </c>
      <c r="C4" s="207"/>
      <c r="D4" s="211"/>
      <c r="E4" s="211"/>
      <c r="F4" s="211"/>
    </row>
    <row r="5" spans="2:6" ht="20.25">
      <c r="B5" s="207"/>
      <c r="C5" s="207"/>
      <c r="D5" s="211"/>
      <c r="E5" s="211"/>
      <c r="F5" s="211"/>
    </row>
    <row r="6" spans="2:6" ht="40.5">
      <c r="B6" s="206" t="s">
        <v>102</v>
      </c>
      <c r="C6" s="206"/>
      <c r="D6" s="210"/>
      <c r="E6" s="210" t="s">
        <v>103</v>
      </c>
      <c r="F6" s="210" t="s">
        <v>104</v>
      </c>
    </row>
    <row r="7" spans="2:6" ht="21" thickBot="1">
      <c r="B7" s="207"/>
      <c r="C7" s="207"/>
      <c r="D7" s="211"/>
      <c r="E7" s="211"/>
      <c r="F7" s="211"/>
    </row>
    <row r="8" spans="2:6" ht="81.75" thickBot="1">
      <c r="B8" s="208" t="s">
        <v>105</v>
      </c>
      <c r="C8" s="209"/>
      <c r="D8" s="212"/>
      <c r="E8" s="212">
        <v>35</v>
      </c>
      <c r="F8" s="213" t="s">
        <v>106</v>
      </c>
    </row>
    <row r="9" spans="2:6" ht="20.25">
      <c r="B9" s="207"/>
      <c r="C9" s="207"/>
      <c r="D9" s="211"/>
      <c r="E9" s="211"/>
      <c r="F9" s="211"/>
    </row>
    <row r="10" spans="2:6" ht="20.25">
      <c r="B10" s="207"/>
      <c r="C10" s="207"/>
      <c r="D10" s="211"/>
      <c r="E10" s="211"/>
      <c r="F10" s="2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COMPUTER</cp:lastModifiedBy>
  <cp:lastPrinted>2021-07-21T08:24:19Z</cp:lastPrinted>
  <dcterms:created xsi:type="dcterms:W3CDTF">2007-02-01T23:09:53Z</dcterms:created>
  <dcterms:modified xsi:type="dcterms:W3CDTF">2021-07-21T08:26:26Z</dcterms:modified>
  <cp:category/>
  <cp:version/>
  <cp:contentType/>
  <cp:contentStatus/>
</cp:coreProperties>
</file>